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B9E39B96-EDB3-4F8A-ADCB-AD01352DBC30}" xr6:coauthVersionLast="36" xr6:coauthVersionMax="36" xr10:uidLastSave="{00000000-0000-0000-0000-000000000000}"/>
  <bookViews>
    <workbookView xWindow="0" yWindow="0" windowWidth="23040" windowHeight="7905" xr2:uid="{00000000-000D-0000-FFFF-FFFF00000000}"/>
  </bookViews>
  <sheets>
    <sheet name="I rok" sheetId="4" r:id="rId1"/>
    <sheet name="II rok" sheetId="5" r:id="rId2"/>
    <sheet name="III rok" sheetId="6" r:id="rId3"/>
  </sheets>
  <definedNames>
    <definedName name="_xlnm.Print_Area" localSheetId="0">'I rok'!$A$1:$T$35</definedName>
    <definedName name="_xlnm.Print_Area" localSheetId="1">'II rok'!$A$1:$T$29</definedName>
    <definedName name="_xlnm.Print_Area" localSheetId="2">'III rok'!$A$1:$U$31</definedName>
    <definedName name="_xlnm.Print_Titles" localSheetId="0">'I rok'!$6:$8</definedName>
    <definedName name="_xlnm.Print_Titles" localSheetId="1">'II rok'!$6:$8</definedName>
    <definedName name="_xlnm.Print_Titles" localSheetId="2">'III rok'!$6:$8</definedName>
  </definedNames>
  <calcPr calcId="191029"/>
</workbook>
</file>

<file path=xl/calcChain.xml><?xml version="1.0" encoding="utf-8"?>
<calcChain xmlns="http://schemas.openxmlformats.org/spreadsheetml/2006/main">
  <c r="F31" i="4" l="1"/>
  <c r="F26" i="5"/>
  <c r="H26" i="5"/>
  <c r="H12" i="5" l="1"/>
  <c r="F12" i="5" s="1"/>
  <c r="D12" i="5" l="1"/>
  <c r="E12" i="5"/>
  <c r="H11" i="6" l="1"/>
  <c r="F11" i="6" s="1"/>
  <c r="H12" i="6"/>
  <c r="H13" i="6"/>
  <c r="F13" i="6" s="1"/>
  <c r="E13" i="6" s="1"/>
  <c r="H14" i="6"/>
  <c r="F14" i="6" s="1"/>
  <c r="D14" i="6" s="1"/>
  <c r="H15" i="6"/>
  <c r="F15" i="6" s="1"/>
  <c r="D15" i="6" s="1"/>
  <c r="H16" i="6"/>
  <c r="F16" i="6" s="1"/>
  <c r="D16" i="6" s="1"/>
  <c r="H17" i="6"/>
  <c r="D17" i="6" s="1"/>
  <c r="C18" i="6"/>
  <c r="G18" i="6"/>
  <c r="I18" i="6"/>
  <c r="J18" i="6"/>
  <c r="J31" i="6" s="1"/>
  <c r="K18" i="6"/>
  <c r="L18" i="6"/>
  <c r="M18" i="6"/>
  <c r="N18" i="6"/>
  <c r="O18" i="6"/>
  <c r="P18" i="6"/>
  <c r="P31" i="6" s="1"/>
  <c r="H19" i="6"/>
  <c r="H20" i="6"/>
  <c r="F20" i="6" s="1"/>
  <c r="H21" i="6"/>
  <c r="F21" i="6" s="1"/>
  <c r="H22" i="6"/>
  <c r="F22" i="6" s="1"/>
  <c r="H23" i="6"/>
  <c r="F23" i="6" s="1"/>
  <c r="H24" i="6"/>
  <c r="F24" i="6" s="1"/>
  <c r="H25" i="6"/>
  <c r="F25" i="6" s="1"/>
  <c r="C26" i="6"/>
  <c r="G26" i="6"/>
  <c r="I26" i="6"/>
  <c r="J26" i="6"/>
  <c r="K26" i="6"/>
  <c r="L26" i="6"/>
  <c r="M26" i="6"/>
  <c r="N26" i="6"/>
  <c r="O26" i="6"/>
  <c r="P26" i="6"/>
  <c r="F27" i="6"/>
  <c r="H28" i="6"/>
  <c r="F28" i="6" s="1"/>
  <c r="E28" i="6" s="1"/>
  <c r="H29" i="6"/>
  <c r="F29" i="6" s="1"/>
  <c r="D29" i="6" s="1"/>
  <c r="C30" i="6"/>
  <c r="C31" i="6" s="1"/>
  <c r="G30" i="6"/>
  <c r="I30" i="6"/>
  <c r="J30" i="6"/>
  <c r="K30" i="6"/>
  <c r="L30" i="6"/>
  <c r="M30" i="6"/>
  <c r="N30" i="6"/>
  <c r="N31" i="6" s="1"/>
  <c r="O30" i="6"/>
  <c r="P30" i="6"/>
  <c r="G31" i="6" l="1"/>
  <c r="F18" i="6"/>
  <c r="O31" i="6"/>
  <c r="I31" i="6"/>
  <c r="H18" i="6"/>
  <c r="F12" i="6"/>
  <c r="D12" i="6" s="1"/>
  <c r="K31" i="6"/>
  <c r="M31" i="6"/>
  <c r="H30" i="6"/>
  <c r="L31" i="6"/>
  <c r="F30" i="6"/>
  <c r="H26" i="6"/>
  <c r="D25" i="6"/>
  <c r="E25" i="6"/>
  <c r="E23" i="6"/>
  <c r="D23" i="6"/>
  <c r="D20" i="6"/>
  <c r="E20" i="6"/>
  <c r="D24" i="6"/>
  <c r="E24" i="6"/>
  <c r="D22" i="6"/>
  <c r="E22" i="6"/>
  <c r="D21" i="6"/>
  <c r="E21" i="6"/>
  <c r="E17" i="6"/>
  <c r="E15" i="6"/>
  <c r="E11" i="6"/>
  <c r="D28" i="6"/>
  <c r="D13" i="6"/>
  <c r="D11" i="6"/>
  <c r="E29" i="6"/>
  <c r="E14" i="6"/>
  <c r="E27" i="6"/>
  <c r="E30" i="6" s="1"/>
  <c r="E16" i="6"/>
  <c r="E12" i="6"/>
  <c r="D27" i="6"/>
  <c r="F19" i="6"/>
  <c r="H11" i="5"/>
  <c r="F11" i="5" s="1"/>
  <c r="H23" i="5"/>
  <c r="H13" i="5"/>
  <c r="F13" i="5" s="1"/>
  <c r="H14" i="5"/>
  <c r="F14" i="5" s="1"/>
  <c r="H15" i="5"/>
  <c r="F15" i="5" s="1"/>
  <c r="H16" i="5"/>
  <c r="F16" i="5" s="1"/>
  <c r="C17" i="5"/>
  <c r="G17" i="5"/>
  <c r="I17" i="5"/>
  <c r="J17" i="5"/>
  <c r="K17" i="5"/>
  <c r="L17" i="5"/>
  <c r="M17" i="5"/>
  <c r="N17" i="5"/>
  <c r="O17" i="5"/>
  <c r="P17" i="5"/>
  <c r="H18" i="5"/>
  <c r="F18" i="5" s="1"/>
  <c r="H19" i="5"/>
  <c r="F19" i="5" s="1"/>
  <c r="D19" i="5" s="1"/>
  <c r="H20" i="5"/>
  <c r="F20" i="5" s="1"/>
  <c r="D20" i="5" s="1"/>
  <c r="H21" i="5"/>
  <c r="F21" i="5" s="1"/>
  <c r="D21" i="5" s="1"/>
  <c r="H22" i="5"/>
  <c r="F22" i="5" s="1"/>
  <c r="H24" i="5"/>
  <c r="C25" i="5"/>
  <c r="G25" i="5"/>
  <c r="I25" i="5"/>
  <c r="J25" i="5"/>
  <c r="K25" i="5"/>
  <c r="L25" i="5"/>
  <c r="M25" i="5"/>
  <c r="N25" i="5"/>
  <c r="O25" i="5"/>
  <c r="P25" i="5"/>
  <c r="D26" i="5"/>
  <c r="E26" i="5"/>
  <c r="H27" i="5"/>
  <c r="H28" i="5" s="1"/>
  <c r="C28" i="5"/>
  <c r="G28" i="5"/>
  <c r="I28" i="5"/>
  <c r="J28" i="5"/>
  <c r="K28" i="5"/>
  <c r="L28" i="5"/>
  <c r="M28" i="5"/>
  <c r="N28" i="5"/>
  <c r="O28" i="5"/>
  <c r="P28" i="5"/>
  <c r="D30" i="6" l="1"/>
  <c r="H31" i="6"/>
  <c r="D18" i="6"/>
  <c r="I29" i="5"/>
  <c r="C29" i="5"/>
  <c r="G29" i="5"/>
  <c r="K29" i="5"/>
  <c r="J29" i="5"/>
  <c r="M29" i="5"/>
  <c r="O29" i="5"/>
  <c r="D22" i="5"/>
  <c r="E22" i="5"/>
  <c r="E18" i="5"/>
  <c r="P29" i="5"/>
  <c r="H17" i="5"/>
  <c r="F27" i="5"/>
  <c r="L29" i="5"/>
  <c r="H25" i="5"/>
  <c r="E20" i="5"/>
  <c r="N29" i="5"/>
  <c r="F24" i="5"/>
  <c r="D24" i="5" s="1"/>
  <c r="E18" i="6"/>
  <c r="E19" i="6"/>
  <c r="E26" i="6" s="1"/>
  <c r="F26" i="6"/>
  <c r="F31" i="6" s="1"/>
  <c r="D19" i="6"/>
  <c r="D26" i="6" s="1"/>
  <c r="D15" i="5"/>
  <c r="E15" i="5"/>
  <c r="D14" i="5"/>
  <c r="E14" i="5"/>
  <c r="D13" i="5"/>
  <c r="E13" i="5"/>
  <c r="D16" i="5"/>
  <c r="E16" i="5"/>
  <c r="D11" i="5"/>
  <c r="E11" i="5"/>
  <c r="D27" i="5"/>
  <c r="D28" i="5" s="1"/>
  <c r="D18" i="5"/>
  <c r="F23" i="5"/>
  <c r="F17" i="5" s="1"/>
  <c r="E19" i="5"/>
  <c r="E21" i="5"/>
  <c r="H11" i="4"/>
  <c r="F11" i="4" s="1"/>
  <c r="E11" i="4" s="1"/>
  <c r="H12" i="4"/>
  <c r="F12" i="4" s="1"/>
  <c r="D12" i="4" s="1"/>
  <c r="H13" i="4"/>
  <c r="F13" i="4" s="1"/>
  <c r="H14" i="4"/>
  <c r="F14" i="4" s="1"/>
  <c r="D14" i="4" s="1"/>
  <c r="H15" i="4"/>
  <c r="F15" i="4" s="1"/>
  <c r="H16" i="4"/>
  <c r="F16" i="4" s="1"/>
  <c r="D16" i="4" s="1"/>
  <c r="H17" i="4"/>
  <c r="F17" i="4" s="1"/>
  <c r="H18" i="4"/>
  <c r="F18" i="4" s="1"/>
  <c r="D18" i="4" s="1"/>
  <c r="H19" i="4"/>
  <c r="F19" i="4" s="1"/>
  <c r="E19" i="4" s="1"/>
  <c r="H20" i="4"/>
  <c r="F20" i="4" s="1"/>
  <c r="D20" i="4" s="1"/>
  <c r="H21" i="4"/>
  <c r="F21" i="4" s="1"/>
  <c r="H22" i="4"/>
  <c r="F22" i="4" s="1"/>
  <c r="D22" i="4" s="1"/>
  <c r="C23" i="4"/>
  <c r="G23" i="4"/>
  <c r="I23" i="4"/>
  <c r="J23" i="4"/>
  <c r="K23" i="4"/>
  <c r="L23" i="4"/>
  <c r="M23" i="4"/>
  <c r="N23" i="4"/>
  <c r="O23" i="4"/>
  <c r="P23" i="4"/>
  <c r="H24" i="4"/>
  <c r="F24" i="4" s="1"/>
  <c r="H25" i="4"/>
  <c r="F25" i="4" s="1"/>
  <c r="H26" i="4"/>
  <c r="F26" i="4" s="1"/>
  <c r="H27" i="4"/>
  <c r="F27" i="4" s="1"/>
  <c r="D27" i="4" s="1"/>
  <c r="H28" i="4"/>
  <c r="F28" i="4" s="1"/>
  <c r="H29" i="4"/>
  <c r="F29" i="4" s="1"/>
  <c r="D29" i="4" s="1"/>
  <c r="C30" i="4"/>
  <c r="G30" i="4"/>
  <c r="I30" i="4"/>
  <c r="J30" i="4"/>
  <c r="K30" i="4"/>
  <c r="L30" i="4"/>
  <c r="M30" i="4"/>
  <c r="N30" i="4"/>
  <c r="O30" i="4"/>
  <c r="P30" i="4"/>
  <c r="D31" i="4"/>
  <c r="E31" i="4"/>
  <c r="H32" i="4"/>
  <c r="H33" i="4" s="1"/>
  <c r="C33" i="4"/>
  <c r="G33" i="4"/>
  <c r="I33" i="4"/>
  <c r="J33" i="4"/>
  <c r="K33" i="4"/>
  <c r="L33" i="4"/>
  <c r="M33" i="4"/>
  <c r="N33" i="4"/>
  <c r="O33" i="4"/>
  <c r="P33" i="4"/>
  <c r="D31" i="6" l="1"/>
  <c r="N34" i="4"/>
  <c r="G34" i="4"/>
  <c r="E21" i="4"/>
  <c r="D21" i="4"/>
  <c r="C34" i="4"/>
  <c r="O34" i="4"/>
  <c r="D19" i="4"/>
  <c r="H29" i="5"/>
  <c r="E13" i="4"/>
  <c r="D13" i="4"/>
  <c r="E15" i="4"/>
  <c r="D15" i="4"/>
  <c r="E17" i="4"/>
  <c r="D17" i="4"/>
  <c r="M34" i="4"/>
  <c r="H30" i="4"/>
  <c r="L34" i="4"/>
  <c r="K34" i="4"/>
  <c r="F25" i="5"/>
  <c r="D11" i="4"/>
  <c r="P34" i="4"/>
  <c r="J34" i="4"/>
  <c r="E24" i="5"/>
  <c r="I34" i="4"/>
  <c r="H23" i="4"/>
  <c r="F28" i="5"/>
  <c r="E27" i="5"/>
  <c r="E28" i="5" s="1"/>
  <c r="E31" i="6"/>
  <c r="D23" i="5"/>
  <c r="D17" i="5" s="1"/>
  <c r="E23" i="5"/>
  <c r="E17" i="5" s="1"/>
  <c r="D26" i="4"/>
  <c r="E26" i="4"/>
  <c r="D25" i="4"/>
  <c r="E25" i="4"/>
  <c r="D28" i="4"/>
  <c r="E28" i="4"/>
  <c r="F30" i="4"/>
  <c r="E29" i="4"/>
  <c r="E27" i="4"/>
  <c r="E24" i="4"/>
  <c r="E22" i="4"/>
  <c r="E20" i="4"/>
  <c r="E18" i="4"/>
  <c r="E16" i="4"/>
  <c r="E14" i="4"/>
  <c r="E12" i="4"/>
  <c r="D24" i="4"/>
  <c r="F32" i="4"/>
  <c r="F23" i="4"/>
  <c r="H34" i="4" l="1"/>
  <c r="D23" i="4"/>
  <c r="F29" i="5"/>
  <c r="D25" i="5"/>
  <c r="D29" i="5" s="1"/>
  <c r="E25" i="5"/>
  <c r="E29" i="5" s="1"/>
  <c r="D30" i="4"/>
  <c r="E23" i="4"/>
  <c r="E30" i="4"/>
  <c r="F33" i="4"/>
  <c r="F34" i="4" s="1"/>
  <c r="D32" i="4"/>
  <c r="D33" i="4" s="1"/>
  <c r="E32" i="4"/>
  <c r="E33" i="4" s="1"/>
  <c r="D34" i="4" l="1"/>
  <c r="E34" i="4"/>
</calcChain>
</file>

<file path=xl/sharedStrings.xml><?xml version="1.0" encoding="utf-8"?>
<sst xmlns="http://schemas.openxmlformats.org/spreadsheetml/2006/main" count="349" uniqueCount="158">
  <si>
    <t>*spośród przedmiotów do wyboru student wybiera zajęcia za 18 punktów ECTS</t>
  </si>
  <si>
    <t>RAZEM I ROK</t>
  </si>
  <si>
    <t>RAZEM PDW:</t>
  </si>
  <si>
    <t>zaliczenie</t>
  </si>
  <si>
    <t>praktyka w zakładzie optycznym</t>
  </si>
  <si>
    <t>fakultety (minimalna liczba godzin)</t>
  </si>
  <si>
    <t>RAZEM 2 SEMESTR:</t>
  </si>
  <si>
    <t>wychowanie fizyczne</t>
  </si>
  <si>
    <t>B</t>
  </si>
  <si>
    <t>wstęp do technologii optycznej</t>
  </si>
  <si>
    <t>egzamin</t>
  </si>
  <si>
    <t>optyka geometryczna</t>
  </si>
  <si>
    <t>A</t>
  </si>
  <si>
    <t>anatomia</t>
  </si>
  <si>
    <t>podstawy fizyki ogólnej</t>
  </si>
  <si>
    <t>biologia</t>
  </si>
  <si>
    <t>język obcy</t>
  </si>
  <si>
    <t>RAZEM 1 SEMESTR:</t>
  </si>
  <si>
    <t>przysposobienie biblioteczne</t>
  </si>
  <si>
    <t>szkolenie z praw i obowiązków studenta</t>
  </si>
  <si>
    <t>szkolenie BHP</t>
  </si>
  <si>
    <t>higiena</t>
  </si>
  <si>
    <t>histologia</t>
  </si>
  <si>
    <t>elementy matematyki</t>
  </si>
  <si>
    <t>chemia w optometrii</t>
  </si>
  <si>
    <t>podstawy informatyki</t>
  </si>
  <si>
    <t>dane z kolumn:
9+12+15</t>
  </si>
  <si>
    <t>dane z kolumn:
7+8</t>
  </si>
  <si>
    <t xml:space="preserve">dane z kolumn: 
[(9-11) + (12-14) + 15] x 3:6 </t>
  </si>
  <si>
    <t>dane z kolumn: (10+11+13+14)x3:6</t>
  </si>
  <si>
    <t>kategoria ćwiczeń</t>
  </si>
  <si>
    <t>w tym metodą symulacji</t>
  </si>
  <si>
    <t>łaczna liczba godzin ćw.</t>
  </si>
  <si>
    <t>w tym e-learning</t>
  </si>
  <si>
    <t>w tym online</t>
  </si>
  <si>
    <t>łączna liczba godzin s.</t>
  </si>
  <si>
    <t>łaczna liczba godzin w.</t>
  </si>
  <si>
    <t>ćwiczenia</t>
  </si>
  <si>
    <t>seminaria</t>
  </si>
  <si>
    <t>wykłady</t>
  </si>
  <si>
    <t>łączna liczba godzin zajęć</t>
  </si>
  <si>
    <t>w tym ECTS zajęć z bezpośrednim udziałem nauczycieli/ prowadzących zajęcia</t>
  </si>
  <si>
    <t>w tym ECTS 
zajęć z wykorzystaniem metod i technik kształcenia na odległość</t>
  </si>
  <si>
    <t>ECTS</t>
  </si>
  <si>
    <t>forma zaliczenia</t>
  </si>
  <si>
    <t>zajęcia</t>
  </si>
  <si>
    <t>liczba godzin samodzielnej pracy studenta</t>
  </si>
  <si>
    <t xml:space="preserve">łączna liczba godzin 
</t>
  </si>
  <si>
    <t>zajęcia/grupy zajęć</t>
  </si>
  <si>
    <t>l.p.</t>
  </si>
  <si>
    <t>łączna liczba semestrów: 6</t>
  </si>
  <si>
    <t>forma studiów: stacjonarne</t>
  </si>
  <si>
    <t>poziom studiów: pierwszego stopnia</t>
  </si>
  <si>
    <t>semestr: 1 i 2</t>
  </si>
  <si>
    <t>rok studiów: I</t>
  </si>
  <si>
    <t>Wydział Medyczny</t>
  </si>
  <si>
    <t>KIERUNEK STUDIÓW: optometria, specjalność optyka okularowa</t>
  </si>
  <si>
    <t>RAZEM II ROK</t>
  </si>
  <si>
    <t>fakultety</t>
  </si>
  <si>
    <t>RAZEM 4 SEMESTR:</t>
  </si>
  <si>
    <t>biologia układu wzrokowego</t>
  </si>
  <si>
    <t>technologia optyczna</t>
  </si>
  <si>
    <t>optyka fizyczna</t>
  </si>
  <si>
    <t>biochemia</t>
  </si>
  <si>
    <t>fizjologia</t>
  </si>
  <si>
    <t>RAZEM 3 SEMESTR:</t>
  </si>
  <si>
    <t>optyka okularowa</t>
  </si>
  <si>
    <t>optyka fizjologiczna</t>
  </si>
  <si>
    <t>pierwsza pomoc</t>
  </si>
  <si>
    <t>podstawy biofizyki</t>
  </si>
  <si>
    <t>semestr: 3 i 4</t>
  </si>
  <si>
    <t>rok studiów: II</t>
  </si>
  <si>
    <t>RAZEM III ROK</t>
  </si>
  <si>
    <t>przygotowanie pracy licencjackiej i przygotowanie do egzaminu licencjackiego</t>
  </si>
  <si>
    <t>seminarium dyplomowe</t>
  </si>
  <si>
    <t>RAZEM 6 SEMESTR:</t>
  </si>
  <si>
    <t>optometryczne badania przesiewowe</t>
  </si>
  <si>
    <t>środowisko wzrokowe</t>
  </si>
  <si>
    <t>pomoce wzrokowe</t>
  </si>
  <si>
    <t>podstawy ekonomii i marketingu</t>
  </si>
  <si>
    <t>prawo pracy</t>
  </si>
  <si>
    <t>zagadnienia prawne w optyce okularowej</t>
  </si>
  <si>
    <t>elementy etyki</t>
  </si>
  <si>
    <t>RAZEM 5 SEMESTR:</t>
  </si>
  <si>
    <t>podstawy mikrobiologii</t>
  </si>
  <si>
    <t>wstęp do optometrii</t>
  </si>
  <si>
    <t>percepcja wzrokowa</t>
  </si>
  <si>
    <t>epidemiologia i profilaktyka zaburzeń narządu wzroku</t>
  </si>
  <si>
    <t>zdrowie publiczne</t>
  </si>
  <si>
    <t>psychologia</t>
  </si>
  <si>
    <t>język migowy</t>
  </si>
  <si>
    <t>semestr: 5 i 6</t>
  </si>
  <si>
    <t>rok studiów: III</t>
  </si>
  <si>
    <t>jednostka prowadząca</t>
  </si>
  <si>
    <t>koordynator zajęć/grupy zajęć</t>
  </si>
  <si>
    <t>mgr M. Kotlarek-Naskręt</t>
  </si>
  <si>
    <t>koordynator zajęć/ grupy zajęć</t>
  </si>
  <si>
    <t>Zakład Opometrii</t>
  </si>
  <si>
    <t>Studium Języków Obcych</t>
  </si>
  <si>
    <t>Klinika Chorób Oczu</t>
  </si>
  <si>
    <t>Katedra i Zakład Fizjologii</t>
  </si>
  <si>
    <t>Katedra i Zakład Chemii Medycznej i Medycyny Laboratoryjnej</t>
  </si>
  <si>
    <t>Zakład Biofizyki</t>
  </si>
  <si>
    <t>Studium Wychowania Fizycznego</t>
  </si>
  <si>
    <t>Zakład Anatomii Prawidłowej</t>
  </si>
  <si>
    <t>RUSS</t>
  </si>
  <si>
    <t>Inspektorat BHP</t>
  </si>
  <si>
    <t>Zakład Biologii i Parazytologii Lekarskiej</t>
  </si>
  <si>
    <t>Bibliotek Główna</t>
  </si>
  <si>
    <t>Zakład Histologii i Embriologii</t>
  </si>
  <si>
    <t>Zakład Epidemiologii i Higieny</t>
  </si>
  <si>
    <t>Katedra i Zaklad Informatyki i Statystyki</t>
  </si>
  <si>
    <t>Katedra i Zaklad Mikrobiologii Lekarskiej</t>
  </si>
  <si>
    <t>Katedra Okulistyki i Klinika Okulistyczna</t>
  </si>
  <si>
    <t>Katedra i Zakład Psychologii Klinicznej</t>
  </si>
  <si>
    <t>Zakład Organizacji i Zarządania w Opiece Zdrowotnej</t>
  </si>
  <si>
    <t>Zakład Filozofii Medycyny i Bioetyki</t>
  </si>
  <si>
    <t>dr Marianna Tyczewska</t>
  </si>
  <si>
    <t>Zakład Ratownictwa Medycznego</t>
  </si>
  <si>
    <t xml:space="preserve">RAMOWY PLAN STUDIÓW </t>
  </si>
  <si>
    <t>dr Ewa Ulatowska-Szostak</t>
  </si>
  <si>
    <t>dr  M. Gromadecka-Sutkiewicz</t>
  </si>
  <si>
    <t>Paweł Czudaj</t>
  </si>
  <si>
    <t>Katedra i Zakład Prawa medyczbego  iFarmaceutycznego</t>
  </si>
  <si>
    <t>dr Maciej Perdziak</t>
  </si>
  <si>
    <t>Zakład Protetyki Słuchu</t>
  </si>
  <si>
    <t>dr Marta Urbaniak-Olejnik</t>
  </si>
  <si>
    <t>prof. Ewa Mojs</t>
  </si>
  <si>
    <t>dr Natalia Adamczak</t>
  </si>
  <si>
    <t>dr Katarzyna Perz-Juszczyszyn</t>
  </si>
  <si>
    <t>dr Izabela Chudzicka-Strugała</t>
  </si>
  <si>
    <t>prof. Jan Kocięcki</t>
  </si>
  <si>
    <t>dr Izabela Rzymska</t>
  </si>
  <si>
    <t>prof. dr hab.. Monika Urbaniak</t>
  </si>
  <si>
    <t>dr Andrzej Michalski</t>
  </si>
  <si>
    <t>dr Jan Nowomiejski</t>
  </si>
  <si>
    <t>dr Danuta Pieczyrak</t>
  </si>
  <si>
    <t>dr hab. Wojciech Warchoł</t>
  </si>
  <si>
    <t>dr Maria Nowosadko</t>
  </si>
  <si>
    <t>dr Justyna Marcinkowska</t>
  </si>
  <si>
    <t>dr hab.. Magdalena Budzyń</t>
  </si>
  <si>
    <t>dr Magdalena Gauza-Włodarczyk</t>
  </si>
  <si>
    <t>dr hab. Anna Marcinkowska-Gapińska</t>
  </si>
  <si>
    <t>dr Janusz Przybylski</t>
  </si>
  <si>
    <t>mgr Arkadiusz Radek</t>
  </si>
  <si>
    <t>dr hab. Monika Derda</t>
  </si>
  <si>
    <t>dr Katarzyna Rapalska</t>
  </si>
  <si>
    <t>dr Katarzyna Dubas</t>
  </si>
  <si>
    <t>dr hab. Anna Marcinkowska - Gapińska</t>
  </si>
  <si>
    <t>dr Monika Feltzke</t>
  </si>
  <si>
    <t>prof. Leszek Kubisz</t>
  </si>
  <si>
    <t>dr Maciej Sip</t>
  </si>
  <si>
    <t>prof. Marcin Stopa</t>
  </si>
  <si>
    <t>dr Justyna Kupsz</t>
  </si>
  <si>
    <t>prof. dr hab. Dorota Formanowicz</t>
  </si>
  <si>
    <t>prof. Leszek  Kubisz</t>
  </si>
  <si>
    <t>od naboru: 2023/2024</t>
  </si>
  <si>
    <t xml:space="preserve">poziom studiów: pierwszego stopnia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</si>
</sst>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\ _z_ł_-;\-* #,##0.00\ _z_ł_-;_-* &quot;-&quot;??\ _z_ł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8"/>
      <color rgb="FFFF0000"/>
      <name val="Calibri"/>
      <family val="2"/>
      <charset val="238"/>
      <scheme val="minor"/>
    </font>
    <font>
      <sz val="8"/>
      <color rgb="FFFF0000"/>
      <name val="Calibri"/>
      <family val="2"/>
      <charset val="238"/>
      <scheme val="minor"/>
    </font>
    <font>
      <b/>
      <u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7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6"/>
      <color theme="1"/>
      <name val="Calibri"/>
      <family val="2"/>
      <scheme val="minor"/>
    </font>
    <font>
      <b/>
      <sz val="9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4">
    <xf numFmtId="0" fontId="0" fillId="0" borderId="0" xfId="0"/>
    <xf numFmtId="0" fontId="0" fillId="0" borderId="0" xfId="0" applyNumberFormat="1"/>
    <xf numFmtId="0" fontId="3" fillId="0" borderId="0" xfId="0" applyFont="1"/>
    <xf numFmtId="0" fontId="4" fillId="2" borderId="1" xfId="0" applyFont="1" applyFill="1" applyBorder="1"/>
    <xf numFmtId="0" fontId="4" fillId="2" borderId="2" xfId="0" applyFont="1" applyFill="1" applyBorder="1"/>
    <xf numFmtId="0" fontId="5" fillId="2" borderId="3" xfId="0" applyNumberFormat="1" applyFont="1" applyFill="1" applyBorder="1" applyAlignment="1">
      <alignment horizontal="center"/>
    </xf>
    <xf numFmtId="2" fontId="5" fillId="2" borderId="3" xfId="0" applyNumberFormat="1" applyFont="1" applyFill="1" applyBorder="1" applyAlignment="1">
      <alignment horizontal="center"/>
    </xf>
    <xf numFmtId="0" fontId="5" fillId="2" borderId="6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2" fontId="5" fillId="2" borderId="2" xfId="0" applyNumberFormat="1" applyFont="1" applyFill="1" applyBorder="1" applyAlignment="1">
      <alignment horizont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NumberFormat="1" applyFont="1" applyBorder="1" applyAlignment="1">
      <alignment horizontal="center" vertical="center" wrapText="1"/>
    </xf>
    <xf numFmtId="0" fontId="6" fillId="0" borderId="10" xfId="0" applyNumberFormat="1" applyFont="1" applyBorder="1" applyAlignment="1">
      <alignment horizontal="center" vertical="center" wrapText="1"/>
    </xf>
    <xf numFmtId="0" fontId="6" fillId="0" borderId="7" xfId="0" applyNumberFormat="1" applyFont="1" applyBorder="1" applyAlignment="1">
      <alignment horizontal="center" vertical="center" wrapText="1"/>
    </xf>
    <xf numFmtId="2" fontId="6" fillId="0" borderId="8" xfId="1" applyNumberFormat="1" applyFont="1" applyBorder="1" applyAlignment="1">
      <alignment horizontal="center" vertical="center" wrapText="1"/>
    </xf>
    <xf numFmtId="2" fontId="6" fillId="0" borderId="9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2" borderId="3" xfId="0" applyFont="1" applyFill="1" applyBorder="1"/>
    <xf numFmtId="0" fontId="5" fillId="2" borderId="13" xfId="0" applyNumberFormat="1" applyFont="1" applyFill="1" applyBorder="1" applyAlignment="1">
      <alignment horizontal="center"/>
    </xf>
    <xf numFmtId="0" fontId="5" fillId="2" borderId="14" xfId="0" applyNumberFormat="1" applyFont="1" applyFill="1" applyBorder="1" applyAlignment="1">
      <alignment horizontal="center"/>
    </xf>
    <xf numFmtId="0" fontId="5" fillId="2" borderId="5" xfId="0" applyNumberFormat="1" applyFont="1" applyFill="1" applyBorder="1" applyAlignment="1">
      <alignment horizontal="center"/>
    </xf>
    <xf numFmtId="0" fontId="5" fillId="2" borderId="1" xfId="0" applyNumberFormat="1" applyFont="1" applyFill="1" applyBorder="1" applyAlignment="1">
      <alignment horizontal="center"/>
    </xf>
    <xf numFmtId="2" fontId="5" fillId="2" borderId="6" xfId="0" applyNumberFormat="1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4" borderId="28" xfId="0" applyFont="1" applyFill="1" applyBorder="1" applyAlignment="1">
      <alignment horizontal="center" vertical="center" wrapText="1"/>
    </xf>
    <xf numFmtId="0" fontId="10" fillId="4" borderId="29" xfId="0" applyNumberFormat="1" applyFont="1" applyFill="1" applyBorder="1" applyAlignment="1">
      <alignment horizontal="center" vertical="center" wrapText="1"/>
    </xf>
    <xf numFmtId="0" fontId="6" fillId="4" borderId="2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3" fillId="0" borderId="0" xfId="0" applyFont="1"/>
    <xf numFmtId="0" fontId="4" fillId="2" borderId="5" xfId="0" applyFont="1" applyFill="1" applyBorder="1"/>
    <xf numFmtId="0" fontId="13" fillId="0" borderId="36" xfId="0" applyFont="1" applyBorder="1" applyAlignment="1">
      <alignment vertical="center"/>
    </xf>
    <xf numFmtId="0" fontId="13" fillId="0" borderId="36" xfId="0" applyFont="1" applyBorder="1" applyAlignment="1"/>
    <xf numFmtId="0" fontId="13" fillId="0" borderId="36" xfId="0" applyFont="1" applyBorder="1" applyAlignment="1">
      <alignment horizontal="left" vertical="center"/>
    </xf>
    <xf numFmtId="0" fontId="13" fillId="0" borderId="36" xfId="0" applyFont="1" applyBorder="1" applyAlignment="1">
      <alignment horizontal="left"/>
    </xf>
    <xf numFmtId="0" fontId="3" fillId="0" borderId="29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13" fillId="0" borderId="29" xfId="0" applyFont="1" applyBorder="1" applyAlignment="1">
      <alignment horizontal="left"/>
    </xf>
    <xf numFmtId="0" fontId="13" fillId="0" borderId="9" xfId="0" applyFont="1" applyBorder="1" applyAlignment="1">
      <alignment horizontal="left"/>
    </xf>
    <xf numFmtId="0" fontId="13" fillId="2" borderId="2" xfId="0" applyFont="1" applyFill="1" applyBorder="1" applyAlignment="1">
      <alignment horizontal="left"/>
    </xf>
    <xf numFmtId="0" fontId="13" fillId="3" borderId="55" xfId="0" applyFont="1" applyFill="1" applyBorder="1" applyAlignment="1">
      <alignment horizontal="left"/>
    </xf>
    <xf numFmtId="0" fontId="13" fillId="3" borderId="2" xfId="0" applyFont="1" applyFill="1" applyBorder="1" applyAlignment="1">
      <alignment horizontal="left"/>
    </xf>
    <xf numFmtId="0" fontId="13" fillId="0" borderId="29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2" borderId="14" xfId="0" applyFont="1" applyFill="1" applyBorder="1" applyAlignment="1">
      <alignment vertical="center"/>
    </xf>
    <xf numFmtId="0" fontId="13" fillId="2" borderId="2" xfId="0" applyFont="1" applyFill="1" applyBorder="1" applyAlignment="1">
      <alignment vertical="center"/>
    </xf>
    <xf numFmtId="0" fontId="13" fillId="0" borderId="29" xfId="0" applyFont="1" applyBorder="1" applyAlignment="1"/>
    <xf numFmtId="0" fontId="0" fillId="2" borderId="14" xfId="0" applyFill="1" applyBorder="1"/>
    <xf numFmtId="0" fontId="0" fillId="2" borderId="2" xfId="0" applyFill="1" applyBorder="1"/>
    <xf numFmtId="0" fontId="0" fillId="0" borderId="29" xfId="0" applyBorder="1"/>
    <xf numFmtId="0" fontId="0" fillId="2" borderId="56" xfId="0" applyFill="1" applyBorder="1"/>
    <xf numFmtId="0" fontId="0" fillId="2" borderId="57" xfId="0" applyFill="1" applyBorder="1"/>
    <xf numFmtId="0" fontId="14" fillId="4" borderId="5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 vertical="center"/>
    </xf>
    <xf numFmtId="0" fontId="13" fillId="2" borderId="5" xfId="0" applyFont="1" applyFill="1" applyBorder="1"/>
    <xf numFmtId="0" fontId="13" fillId="2" borderId="4" xfId="0" applyFont="1" applyFill="1" applyBorder="1"/>
    <xf numFmtId="0" fontId="16" fillId="4" borderId="8" xfId="0" applyFont="1" applyFill="1" applyBorder="1" applyAlignment="1">
      <alignment horizontal="left" vertical="center" wrapText="1"/>
    </xf>
    <xf numFmtId="0" fontId="16" fillId="2" borderId="2" xfId="0" applyFont="1" applyFill="1" applyBorder="1" applyAlignment="1">
      <alignment horizontal="left" vertical="center"/>
    </xf>
    <xf numFmtId="0" fontId="16" fillId="2" borderId="2" xfId="0" applyFont="1" applyFill="1" applyBorder="1" applyAlignment="1">
      <alignment horizontal="center" vertical="center"/>
    </xf>
    <xf numFmtId="0" fontId="6" fillId="0" borderId="58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4" fillId="4" borderId="36" xfId="0" applyFont="1" applyFill="1" applyBorder="1" applyAlignment="1">
      <alignment horizontal="left" vertical="center" wrapText="1"/>
    </xf>
    <xf numFmtId="0" fontId="6" fillId="0" borderId="29" xfId="0" applyFont="1" applyBorder="1" applyAlignment="1">
      <alignment horizontal="center" vertical="center"/>
    </xf>
    <xf numFmtId="0" fontId="17" fillId="0" borderId="9" xfId="0" applyFont="1" applyBorder="1" applyAlignment="1">
      <alignment horizontal="left" vertical="center"/>
    </xf>
    <xf numFmtId="0" fontId="17" fillId="0" borderId="36" xfId="0" applyFont="1" applyBorder="1" applyAlignment="1">
      <alignment horizontal="left" vertical="center"/>
    </xf>
    <xf numFmtId="0" fontId="17" fillId="4" borderId="36" xfId="0" applyFont="1" applyFill="1" applyBorder="1" applyAlignment="1">
      <alignment horizontal="left" vertical="center" wrapText="1"/>
    </xf>
    <xf numFmtId="0" fontId="17" fillId="0" borderId="36" xfId="0" applyFont="1" applyBorder="1" applyAlignment="1">
      <alignment horizontal="left" vertical="center" wrapText="1"/>
    </xf>
    <xf numFmtId="0" fontId="17" fillId="0" borderId="36" xfId="0" applyFont="1" applyBorder="1" applyAlignment="1"/>
    <xf numFmtId="0" fontId="2" fillId="0" borderId="0" xfId="0" applyFont="1" applyAlignment="1">
      <alignment vertical="center"/>
    </xf>
    <xf numFmtId="0" fontId="17" fillId="0" borderId="36" xfId="0" applyFont="1" applyBorder="1" applyAlignment="1">
      <alignment vertical="center"/>
    </xf>
    <xf numFmtId="0" fontId="17" fillId="2" borderId="56" xfId="0" applyFont="1" applyFill="1" applyBorder="1" applyAlignment="1">
      <alignment horizontal="left" vertical="center"/>
    </xf>
    <xf numFmtId="0" fontId="17" fillId="0" borderId="29" xfId="0" applyFont="1" applyBorder="1" applyAlignment="1">
      <alignment horizontal="left" vertical="center" wrapText="1"/>
    </xf>
    <xf numFmtId="0" fontId="17" fillId="2" borderId="14" xfId="0" applyFont="1" applyFill="1" applyBorder="1" applyAlignment="1">
      <alignment horizontal="left" vertical="center"/>
    </xf>
    <xf numFmtId="0" fontId="17" fillId="3" borderId="32" xfId="0" applyFont="1" applyFill="1" applyBorder="1" applyAlignment="1">
      <alignment horizontal="left" vertical="center"/>
    </xf>
    <xf numFmtId="0" fontId="17" fillId="3" borderId="14" xfId="0" applyFont="1" applyFill="1" applyBorder="1" applyAlignment="1">
      <alignment horizontal="left" vertical="center"/>
    </xf>
    <xf numFmtId="0" fontId="17" fillId="0" borderId="29" xfId="0" applyFont="1" applyBorder="1" applyAlignment="1">
      <alignment vertical="center" wrapText="1"/>
    </xf>
    <xf numFmtId="0" fontId="17" fillId="0" borderId="36" xfId="0" applyFont="1" applyBorder="1" applyAlignment="1">
      <alignment vertical="center" wrapText="1"/>
    </xf>
    <xf numFmtId="0" fontId="17" fillId="0" borderId="36" xfId="0" applyFont="1" applyBorder="1" applyAlignment="1">
      <alignment wrapText="1"/>
    </xf>
    <xf numFmtId="0" fontId="17" fillId="0" borderId="9" xfId="0" applyFont="1" applyBorder="1" applyAlignment="1">
      <alignment vertical="center" wrapText="1"/>
    </xf>
    <xf numFmtId="0" fontId="13" fillId="0" borderId="36" xfId="0" applyFont="1" applyBorder="1" applyAlignment="1">
      <alignment horizontal="left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13" fillId="4" borderId="36" xfId="0" applyFont="1" applyFill="1" applyBorder="1" applyAlignment="1">
      <alignment horizontal="left" vertical="center"/>
    </xf>
    <xf numFmtId="0" fontId="13" fillId="4" borderId="36" xfId="0" applyFont="1" applyFill="1" applyBorder="1" applyAlignment="1">
      <alignment vertical="center" wrapText="1"/>
    </xf>
    <xf numFmtId="4" fontId="5" fillId="2" borderId="3" xfId="0" applyNumberFormat="1" applyFont="1" applyFill="1" applyBorder="1" applyAlignment="1">
      <alignment horizontal="center"/>
    </xf>
    <xf numFmtId="0" fontId="6" fillId="4" borderId="12" xfId="0" applyFont="1" applyFill="1" applyBorder="1" applyAlignment="1">
      <alignment horizontal="center"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6" fillId="4" borderId="10" xfId="0" applyNumberFormat="1" applyFont="1" applyFill="1" applyBorder="1" applyAlignment="1">
      <alignment horizontal="center" vertical="center" wrapText="1"/>
    </xf>
    <xf numFmtId="2" fontId="6" fillId="4" borderId="9" xfId="0" applyNumberFormat="1" applyFont="1" applyFill="1" applyBorder="1" applyAlignment="1">
      <alignment horizontal="center" vertical="center" wrapText="1"/>
    </xf>
    <xf numFmtId="2" fontId="6" fillId="4" borderId="8" xfId="1" applyNumberFormat="1" applyFont="1" applyFill="1" applyBorder="1" applyAlignment="1">
      <alignment horizontal="center" vertical="center" wrapText="1"/>
    </xf>
    <xf numFmtId="0" fontId="6" fillId="4" borderId="7" xfId="0" applyNumberFormat="1" applyFont="1" applyFill="1" applyBorder="1" applyAlignment="1">
      <alignment horizontal="center" vertical="center" wrapText="1"/>
    </xf>
    <xf numFmtId="0" fontId="6" fillId="4" borderId="9" xfId="0" applyNumberFormat="1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17" fillId="4" borderId="36" xfId="0" applyFont="1" applyFill="1" applyBorder="1" applyAlignment="1">
      <alignment horizontal="left" vertical="center"/>
    </xf>
    <xf numFmtId="0" fontId="18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/>
    </xf>
    <xf numFmtId="0" fontId="13" fillId="0" borderId="36" xfId="0" applyFont="1" applyBorder="1" applyAlignment="1">
      <alignment horizontal="left" wrapText="1"/>
    </xf>
    <xf numFmtId="0" fontId="7" fillId="4" borderId="9" xfId="0" applyNumberFormat="1" applyFont="1" applyFill="1" applyBorder="1" applyAlignment="1">
      <alignment horizontal="center" vertical="center" wrapText="1"/>
    </xf>
    <xf numFmtId="0" fontId="19" fillId="3" borderId="23" xfId="0" applyNumberFormat="1" applyFont="1" applyFill="1" applyBorder="1" applyAlignment="1">
      <alignment horizontal="center" vertical="center" wrapText="1"/>
    </xf>
    <xf numFmtId="0" fontId="19" fillId="3" borderId="22" xfId="0" applyNumberFormat="1" applyFont="1" applyFill="1" applyBorder="1" applyAlignment="1">
      <alignment horizontal="center" vertical="center" wrapText="1"/>
    </xf>
    <xf numFmtId="0" fontId="19" fillId="3" borderId="21" xfId="0" applyNumberFormat="1" applyFont="1" applyFill="1" applyBorder="1" applyAlignment="1">
      <alignment horizontal="center" vertical="center" wrapText="1"/>
    </xf>
    <xf numFmtId="0" fontId="19" fillId="3" borderId="25" xfId="0" applyNumberFormat="1" applyFont="1" applyFill="1" applyBorder="1" applyAlignment="1">
      <alignment horizontal="center" vertical="center" wrapText="1"/>
    </xf>
    <xf numFmtId="0" fontId="20" fillId="3" borderId="17" xfId="0" applyNumberFormat="1" applyFont="1" applyFill="1" applyBorder="1" applyAlignment="1">
      <alignment horizontal="center" vertical="center" wrapText="1"/>
    </xf>
    <xf numFmtId="0" fontId="20" fillId="3" borderId="16" xfId="0" applyNumberFormat="1" applyFont="1" applyFill="1" applyBorder="1" applyAlignment="1">
      <alignment horizontal="center" vertical="center" wrapText="1"/>
    </xf>
    <xf numFmtId="0" fontId="20" fillId="3" borderId="15" xfId="0" applyNumberFormat="1" applyFont="1" applyFill="1" applyBorder="1" applyAlignment="1">
      <alignment horizontal="center" vertical="center" wrapText="1"/>
    </xf>
    <xf numFmtId="0" fontId="20" fillId="3" borderId="19" xfId="0" applyNumberFormat="1" applyFont="1" applyFill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10" xfId="0" applyNumberFormat="1" applyFont="1" applyBorder="1" applyAlignment="1">
      <alignment horizontal="center" vertical="center" wrapText="1"/>
    </xf>
    <xf numFmtId="2" fontId="20" fillId="0" borderId="9" xfId="0" applyNumberFormat="1" applyFont="1" applyBorder="1" applyAlignment="1">
      <alignment horizontal="center" vertical="center" wrapText="1"/>
    </xf>
    <xf numFmtId="2" fontId="20" fillId="0" borderId="8" xfId="1" applyNumberFormat="1" applyFont="1" applyBorder="1" applyAlignment="1">
      <alignment horizontal="center" vertical="center" wrapText="1"/>
    </xf>
    <xf numFmtId="0" fontId="20" fillId="0" borderId="7" xfId="0" applyNumberFormat="1" applyFont="1" applyBorder="1" applyAlignment="1">
      <alignment horizontal="center" vertical="center" wrapText="1"/>
    </xf>
    <xf numFmtId="0" fontId="20" fillId="0" borderId="9" xfId="0" applyNumberFormat="1" applyFont="1" applyBorder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2" fontId="20" fillId="0" borderId="35" xfId="1" applyNumberFormat="1" applyFont="1" applyBorder="1" applyAlignment="1">
      <alignment horizontal="center" vertical="center" wrapText="1"/>
    </xf>
    <xf numFmtId="0" fontId="20" fillId="0" borderId="34" xfId="0" applyNumberFormat="1" applyFont="1" applyBorder="1" applyAlignment="1">
      <alignment horizontal="center" vertical="center" wrapText="1"/>
    </xf>
    <xf numFmtId="0" fontId="20" fillId="0" borderId="53" xfId="0" applyNumberFormat="1" applyFont="1" applyBorder="1" applyAlignment="1">
      <alignment horizontal="center" vertical="center" wrapText="1"/>
    </xf>
    <xf numFmtId="0" fontId="20" fillId="0" borderId="9" xfId="0" applyNumberFormat="1" applyFont="1" applyFill="1" applyBorder="1" applyAlignment="1">
      <alignment horizontal="center" vertical="center" wrapText="1"/>
    </xf>
    <xf numFmtId="0" fontId="20" fillId="3" borderId="25" xfId="0" applyFont="1" applyFill="1" applyBorder="1" applyAlignment="1">
      <alignment horizontal="center" vertical="center"/>
    </xf>
    <xf numFmtId="0" fontId="20" fillId="3" borderId="19" xfId="0" applyFont="1" applyFill="1" applyBorder="1" applyAlignment="1">
      <alignment horizontal="center" vertical="center"/>
    </xf>
    <xf numFmtId="0" fontId="20" fillId="3" borderId="22" xfId="0" applyFont="1" applyFill="1" applyBorder="1" applyAlignment="1">
      <alignment horizontal="center" vertical="center"/>
    </xf>
    <xf numFmtId="0" fontId="20" fillId="3" borderId="16" xfId="0" applyFont="1" applyFill="1" applyBorder="1" applyAlignment="1">
      <alignment horizontal="center" vertical="center"/>
    </xf>
    <xf numFmtId="0" fontId="2" fillId="0" borderId="36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wrapText="1"/>
    </xf>
    <xf numFmtId="0" fontId="12" fillId="0" borderId="52" xfId="0" applyFont="1" applyBorder="1" applyAlignment="1">
      <alignment horizontal="center"/>
    </xf>
    <xf numFmtId="0" fontId="12" fillId="0" borderId="51" xfId="0" applyFont="1" applyBorder="1" applyAlignment="1">
      <alignment horizontal="center"/>
    </xf>
    <xf numFmtId="0" fontId="12" fillId="0" borderId="50" xfId="0" applyFont="1" applyBorder="1" applyAlignment="1">
      <alignment horizontal="center"/>
    </xf>
    <xf numFmtId="0" fontId="2" fillId="0" borderId="42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0" fontId="2" fillId="0" borderId="49" xfId="0" applyFont="1" applyBorder="1" applyAlignment="1">
      <alignment horizontal="left"/>
    </xf>
    <xf numFmtId="0" fontId="2" fillId="0" borderId="48" xfId="0" applyFont="1" applyBorder="1" applyAlignment="1">
      <alignment horizontal="left"/>
    </xf>
    <xf numFmtId="0" fontId="19" fillId="3" borderId="42" xfId="0" applyFont="1" applyFill="1" applyBorder="1" applyAlignment="1">
      <alignment horizontal="center" vertical="center" wrapText="1"/>
    </xf>
    <xf numFmtId="0" fontId="19" fillId="3" borderId="46" xfId="0" applyFont="1" applyFill="1" applyBorder="1" applyAlignment="1">
      <alignment horizontal="center" vertical="center" wrapText="1"/>
    </xf>
    <xf numFmtId="0" fontId="6" fillId="4" borderId="39" xfId="0" applyNumberFormat="1" applyFont="1" applyFill="1" applyBorder="1" applyAlignment="1">
      <alignment horizontal="center" vertical="center"/>
    </xf>
    <xf numFmtId="0" fontId="6" fillId="4" borderId="38" xfId="0" applyNumberFormat="1" applyFont="1" applyFill="1" applyBorder="1" applyAlignment="1">
      <alignment horizontal="center" vertical="center"/>
    </xf>
    <xf numFmtId="0" fontId="6" fillId="4" borderId="37" xfId="0" applyNumberFormat="1" applyFont="1" applyFill="1" applyBorder="1" applyAlignment="1">
      <alignment horizontal="center" vertical="center"/>
    </xf>
    <xf numFmtId="0" fontId="6" fillId="2" borderId="30" xfId="0" applyNumberFormat="1" applyFont="1" applyFill="1" applyBorder="1" applyAlignment="1">
      <alignment horizontal="center" vertical="center" wrapText="1"/>
    </xf>
    <xf numFmtId="0" fontId="6" fillId="2" borderId="32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0" fontId="2" fillId="0" borderId="46" xfId="0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45" xfId="0" applyFont="1" applyBorder="1" applyAlignment="1">
      <alignment horizontal="left"/>
    </xf>
    <xf numFmtId="0" fontId="2" fillId="0" borderId="44" xfId="0" applyFont="1" applyBorder="1" applyAlignment="1">
      <alignment horizontal="left"/>
    </xf>
    <xf numFmtId="0" fontId="6" fillId="0" borderId="2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12" fillId="2" borderId="46" xfId="0" applyFont="1" applyFill="1" applyBorder="1" applyAlignment="1">
      <alignment horizontal="center"/>
    </xf>
    <xf numFmtId="0" fontId="12" fillId="2" borderId="20" xfId="0" applyFont="1" applyFill="1" applyBorder="1" applyAlignment="1">
      <alignment horizontal="center"/>
    </xf>
    <xf numFmtId="0" fontId="12" fillId="2" borderId="43" xfId="0" applyFont="1" applyFill="1" applyBorder="1" applyAlignment="1">
      <alignment horizontal="center"/>
    </xf>
    <xf numFmtId="0" fontId="12" fillId="2" borderId="42" xfId="0" applyFont="1" applyFill="1" applyBorder="1" applyAlignment="1">
      <alignment horizontal="center"/>
    </xf>
    <xf numFmtId="0" fontId="12" fillId="2" borderId="26" xfId="0" applyFont="1" applyFill="1" applyBorder="1" applyAlignment="1">
      <alignment horizontal="center"/>
    </xf>
    <xf numFmtId="0" fontId="12" fillId="2" borderId="47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19" fillId="3" borderId="23" xfId="0" applyNumberFormat="1" applyFont="1" applyFill="1" applyBorder="1" applyAlignment="1">
      <alignment horizontal="center" vertical="center" wrapText="1"/>
    </xf>
    <xf numFmtId="0" fontId="19" fillId="3" borderId="17" xfId="0" applyNumberFormat="1" applyFont="1" applyFill="1" applyBorder="1" applyAlignment="1">
      <alignment horizontal="center" vertical="center" wrapText="1"/>
    </xf>
    <xf numFmtId="0" fontId="19" fillId="3" borderId="24" xfId="0" applyNumberFormat="1" applyFont="1" applyFill="1" applyBorder="1" applyAlignment="1">
      <alignment horizontal="center" vertical="center" wrapText="1"/>
    </xf>
    <xf numFmtId="0" fontId="19" fillId="3" borderId="18" xfId="0" applyNumberFormat="1" applyFont="1" applyFill="1" applyBorder="1" applyAlignment="1">
      <alignment horizontal="center" vertical="center" wrapText="1"/>
    </xf>
    <xf numFmtId="0" fontId="19" fillId="3" borderId="26" xfId="0" applyFont="1" applyFill="1" applyBorder="1" applyAlignment="1">
      <alignment horizontal="center" vertical="center" wrapText="1"/>
    </xf>
    <xf numFmtId="0" fontId="19" fillId="3" borderId="20" xfId="0" applyFont="1" applyFill="1" applyBorder="1" applyAlignment="1">
      <alignment horizontal="center" vertical="center" wrapText="1"/>
    </xf>
    <xf numFmtId="0" fontId="19" fillId="3" borderId="25" xfId="0" applyNumberFormat="1" applyFont="1" applyFill="1" applyBorder="1" applyAlignment="1">
      <alignment horizontal="center" vertical="center" wrapText="1"/>
    </xf>
    <xf numFmtId="0" fontId="19" fillId="3" borderId="19" xfId="0" applyNumberFormat="1" applyFont="1" applyFill="1" applyBorder="1" applyAlignment="1">
      <alignment horizontal="center" vertical="center" wrapText="1"/>
    </xf>
    <xf numFmtId="0" fontId="6" fillId="4" borderId="36" xfId="0" applyNumberFormat="1" applyFont="1" applyFill="1" applyBorder="1" applyAlignment="1">
      <alignment horizontal="center" vertical="center"/>
    </xf>
    <xf numFmtId="0" fontId="6" fillId="4" borderId="36" xfId="0" applyFont="1" applyFill="1" applyBorder="1" applyAlignment="1">
      <alignment horizontal="center" vertical="center"/>
    </xf>
    <xf numFmtId="0" fontId="6" fillId="4" borderId="35" xfId="0" applyFont="1" applyFill="1" applyBorder="1" applyAlignment="1">
      <alignment horizontal="center" vertical="center"/>
    </xf>
    <xf numFmtId="0" fontId="2" fillId="0" borderId="47" xfId="0" applyFont="1" applyBorder="1" applyAlignment="1">
      <alignment horizontal="left"/>
    </xf>
    <xf numFmtId="0" fontId="2" fillId="0" borderId="43" xfId="0" applyFont="1" applyBorder="1" applyAlignment="1">
      <alignment horizontal="left"/>
    </xf>
    <xf numFmtId="0" fontId="6" fillId="2" borderId="21" xfId="0" applyNumberFormat="1" applyFont="1" applyFill="1" applyBorder="1" applyAlignment="1">
      <alignment horizontal="center" vertical="center" wrapText="1"/>
    </xf>
    <xf numFmtId="0" fontId="6" fillId="2" borderId="34" xfId="0" applyNumberFormat="1" applyFont="1" applyFill="1" applyBorder="1" applyAlignment="1">
      <alignment horizontal="center" vertical="center" wrapText="1"/>
    </xf>
    <xf numFmtId="0" fontId="6" fillId="2" borderId="27" xfId="0" applyNumberFormat="1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11" fillId="4" borderId="40" xfId="0" applyNumberFormat="1" applyFont="1" applyFill="1" applyBorder="1" applyAlignment="1">
      <alignment horizontal="center" vertical="center" wrapText="1"/>
    </xf>
    <xf numFmtId="0" fontId="11" fillId="4" borderId="30" xfId="0" applyNumberFormat="1" applyFont="1" applyFill="1" applyBorder="1" applyAlignment="1">
      <alignment horizontal="center" vertical="center" wrapText="1"/>
    </xf>
    <xf numFmtId="0" fontId="19" fillId="3" borderId="21" xfId="0" applyFont="1" applyFill="1" applyBorder="1" applyAlignment="1">
      <alignment horizontal="center" vertical="center" wrapText="1"/>
    </xf>
    <xf numFmtId="0" fontId="19" fillId="3" borderId="15" xfId="0" applyFont="1" applyFill="1" applyBorder="1" applyAlignment="1">
      <alignment horizontal="center" vertical="center" wrapText="1"/>
    </xf>
    <xf numFmtId="0" fontId="19" fillId="3" borderId="21" xfId="0" applyNumberFormat="1" applyFont="1" applyFill="1" applyBorder="1" applyAlignment="1">
      <alignment horizontal="center" vertical="center" wrapText="1"/>
    </xf>
    <xf numFmtId="0" fontId="19" fillId="3" borderId="15" xfId="0" applyNumberFormat="1" applyFont="1" applyFill="1" applyBorder="1" applyAlignment="1">
      <alignment horizontal="center" vertical="center" wrapText="1"/>
    </xf>
    <xf numFmtId="0" fontId="19" fillId="3" borderId="22" xfId="0" applyFont="1" applyFill="1" applyBorder="1" applyAlignment="1">
      <alignment horizontal="center" vertical="center" wrapText="1"/>
    </xf>
    <xf numFmtId="0" fontId="19" fillId="3" borderId="16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vertical="center" wrapText="1"/>
    </xf>
    <xf numFmtId="0" fontId="6" fillId="2" borderId="41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6" fillId="2" borderId="25" xfId="0" applyNumberFormat="1" applyFont="1" applyFill="1" applyBorder="1" applyAlignment="1">
      <alignment horizontal="center" vertical="center" wrapText="1"/>
    </xf>
    <xf numFmtId="0" fontId="6" fillId="2" borderId="23" xfId="0" applyNumberFormat="1" applyFont="1" applyFill="1" applyBorder="1" applyAlignment="1">
      <alignment horizontal="center" vertical="center" wrapText="1"/>
    </xf>
    <xf numFmtId="0" fontId="6" fillId="2" borderId="22" xfId="0" applyNumberFormat="1" applyFont="1" applyFill="1" applyBorder="1" applyAlignment="1">
      <alignment horizontal="center" vertical="center" wrapText="1"/>
    </xf>
    <xf numFmtId="0" fontId="6" fillId="2" borderId="35" xfId="0" applyNumberFormat="1" applyFont="1" applyFill="1" applyBorder="1" applyAlignment="1">
      <alignment horizontal="center" vertical="center" wrapText="1"/>
    </xf>
    <xf numFmtId="0" fontId="6" fillId="2" borderId="28" xfId="0" applyNumberFormat="1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33" xfId="0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9" fillId="2" borderId="34" xfId="0" applyFont="1" applyFill="1" applyBorder="1" applyAlignment="1">
      <alignment horizontal="center" vertical="center" wrapText="1"/>
    </xf>
    <xf numFmtId="0" fontId="9" fillId="2" borderId="27" xfId="0" applyFont="1" applyFill="1" applyBorder="1" applyAlignment="1">
      <alignment horizontal="center" vertical="center" wrapText="1"/>
    </xf>
    <xf numFmtId="0" fontId="14" fillId="4" borderId="49" xfId="0" applyFont="1" applyFill="1" applyBorder="1" applyAlignment="1">
      <alignment horizontal="center" vertical="center" wrapText="1"/>
    </xf>
    <xf numFmtId="0" fontId="14" fillId="4" borderId="37" xfId="0" applyFont="1" applyFill="1" applyBorder="1" applyAlignment="1">
      <alignment horizontal="center" vertical="center" wrapText="1"/>
    </xf>
    <xf numFmtId="0" fontId="14" fillId="4" borderId="54" xfId="0" applyFont="1" applyFill="1" applyBorder="1" applyAlignment="1">
      <alignment horizontal="center" vertical="center" wrapText="1"/>
    </xf>
    <xf numFmtId="0" fontId="14" fillId="4" borderId="22" xfId="0" applyFont="1" applyFill="1" applyBorder="1" applyAlignment="1">
      <alignment horizontal="center" vertical="center" wrapText="1"/>
    </xf>
    <xf numFmtId="0" fontId="14" fillId="4" borderId="35" xfId="0" applyFont="1" applyFill="1" applyBorder="1" applyAlignment="1">
      <alignment horizontal="center" vertical="center" wrapText="1"/>
    </xf>
    <xf numFmtId="0" fontId="14" fillId="4" borderId="28" xfId="0" applyFont="1" applyFill="1" applyBorder="1" applyAlignment="1">
      <alignment horizontal="center" vertical="center" wrapText="1"/>
    </xf>
    <xf numFmtId="0" fontId="15" fillId="3" borderId="49" xfId="0" applyFont="1" applyFill="1" applyBorder="1" applyAlignment="1">
      <alignment horizontal="center" vertical="center" wrapText="1"/>
    </xf>
    <xf numFmtId="0" fontId="15" fillId="3" borderId="45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 wrapText="1"/>
    </xf>
    <xf numFmtId="0" fontId="15" fillId="3" borderId="16" xfId="0" applyFont="1" applyFill="1" applyBorder="1" applyAlignment="1">
      <alignment horizontal="center" vertical="center" wrapText="1"/>
    </xf>
    <xf numFmtId="0" fontId="7" fillId="3" borderId="36" xfId="0" applyFont="1" applyFill="1" applyBorder="1" applyAlignment="1">
      <alignment horizontal="center" vertical="center"/>
    </xf>
    <xf numFmtId="0" fontId="13" fillId="0" borderId="29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 wrapText="1"/>
    </xf>
    <xf numFmtId="0" fontId="20" fillId="4" borderId="11" xfId="0" applyFont="1" applyFill="1" applyBorder="1" applyAlignment="1">
      <alignment horizontal="center" vertical="center" wrapText="1"/>
    </xf>
    <xf numFmtId="0" fontId="20" fillId="4" borderId="10" xfId="0" applyNumberFormat="1" applyFont="1" applyFill="1" applyBorder="1" applyAlignment="1">
      <alignment horizontal="center" vertical="center" wrapText="1"/>
    </xf>
    <xf numFmtId="2" fontId="20" fillId="4" borderId="9" xfId="0" applyNumberFormat="1" applyFont="1" applyFill="1" applyBorder="1" applyAlignment="1">
      <alignment horizontal="center" vertical="center" wrapText="1"/>
    </xf>
    <xf numFmtId="2" fontId="20" fillId="4" borderId="8" xfId="1" applyNumberFormat="1" applyFont="1" applyFill="1" applyBorder="1" applyAlignment="1">
      <alignment horizontal="center" vertical="center" wrapText="1"/>
    </xf>
    <xf numFmtId="0" fontId="20" fillId="4" borderId="7" xfId="0" applyNumberFormat="1" applyFont="1" applyFill="1" applyBorder="1" applyAlignment="1">
      <alignment horizontal="center" vertical="center" wrapText="1"/>
    </xf>
    <xf numFmtId="0" fontId="20" fillId="4" borderId="9" xfId="0" applyNumberFormat="1" applyFont="1" applyFill="1" applyBorder="1" applyAlignment="1">
      <alignment horizontal="center" vertical="center" wrapText="1"/>
    </xf>
    <xf numFmtId="0" fontId="20" fillId="4" borderId="8" xfId="0" applyFont="1" applyFill="1" applyBorder="1" applyAlignment="1">
      <alignment horizontal="center" vertical="center" wrapText="1"/>
    </xf>
    <xf numFmtId="0" fontId="0" fillId="4" borderId="9" xfId="0" applyFill="1" applyBorder="1"/>
    <xf numFmtId="0" fontId="0" fillId="4" borderId="0" xfId="0" applyFill="1"/>
    <xf numFmtId="0" fontId="0" fillId="4" borderId="36" xfId="0" applyFill="1" applyBorder="1"/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35"/>
  <sheetViews>
    <sheetView tabSelected="1" topLeftCell="A16" zoomScaleNormal="100" workbookViewId="0">
      <selection activeCell="L4" sqref="L4:R4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8" width="10.7109375" customWidth="1"/>
    <col min="19" max="19" width="21.28515625" style="71" hidden="1" customWidth="1"/>
    <col min="20" max="20" width="23.5703125" style="29" hidden="1" customWidth="1"/>
    <col min="21" max="21" width="12.5703125" customWidth="1"/>
    <col min="22" max="23" width="9.140625" customWidth="1"/>
  </cols>
  <sheetData>
    <row r="1" spans="1:21" ht="30" customHeight="1" thickTop="1" thickBot="1" x14ac:dyDescent="0.35">
      <c r="A1" s="127" t="s">
        <v>119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9"/>
    </row>
    <row r="2" spans="1:21" ht="30.75" customHeight="1" x14ac:dyDescent="0.3">
      <c r="A2" s="153" t="s">
        <v>56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5"/>
    </row>
    <row r="3" spans="1:21" ht="30" customHeight="1" thickBot="1" x14ac:dyDescent="0.35">
      <c r="A3" s="150" t="s">
        <v>55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2"/>
    </row>
    <row r="4" spans="1:21" ht="30.75" customHeight="1" x14ac:dyDescent="0.25">
      <c r="A4" s="130" t="s">
        <v>54</v>
      </c>
      <c r="B4" s="131"/>
      <c r="C4" s="131"/>
      <c r="D4" s="131"/>
      <c r="E4" s="132"/>
      <c r="F4" s="133" t="s">
        <v>53</v>
      </c>
      <c r="G4" s="131"/>
      <c r="H4" s="131"/>
      <c r="I4" s="131"/>
      <c r="J4" s="131"/>
      <c r="K4" s="132"/>
      <c r="L4" s="133" t="s">
        <v>156</v>
      </c>
      <c r="M4" s="131"/>
      <c r="N4" s="131"/>
      <c r="O4" s="131"/>
      <c r="P4" s="131"/>
      <c r="Q4" s="131"/>
      <c r="R4" s="169"/>
    </row>
    <row r="5" spans="1:21" ht="30" customHeight="1" thickBot="1" x14ac:dyDescent="0.3">
      <c r="A5" s="143" t="s">
        <v>52</v>
      </c>
      <c r="B5" s="144"/>
      <c r="C5" s="144"/>
      <c r="D5" s="144"/>
      <c r="E5" s="145"/>
      <c r="F5" s="146" t="s">
        <v>51</v>
      </c>
      <c r="G5" s="144"/>
      <c r="H5" s="144"/>
      <c r="I5" s="144"/>
      <c r="J5" s="144"/>
      <c r="K5" s="145"/>
      <c r="L5" s="146" t="s">
        <v>50</v>
      </c>
      <c r="M5" s="144"/>
      <c r="N5" s="144"/>
      <c r="O5" s="144"/>
      <c r="P5" s="144"/>
      <c r="Q5" s="144"/>
      <c r="R5" s="170"/>
    </row>
    <row r="6" spans="1:21" ht="15.75" customHeight="1" x14ac:dyDescent="0.25">
      <c r="A6" s="147" t="s">
        <v>49</v>
      </c>
      <c r="B6" s="185" t="s">
        <v>48</v>
      </c>
      <c r="C6" s="188" t="s">
        <v>43</v>
      </c>
      <c r="D6" s="189"/>
      <c r="E6" s="190"/>
      <c r="F6" s="171" t="s">
        <v>47</v>
      </c>
      <c r="G6" s="171" t="s">
        <v>46</v>
      </c>
      <c r="H6" s="174" t="s">
        <v>45</v>
      </c>
      <c r="I6" s="175"/>
      <c r="J6" s="175"/>
      <c r="K6" s="175"/>
      <c r="L6" s="175"/>
      <c r="M6" s="175"/>
      <c r="N6" s="175"/>
      <c r="O6" s="175"/>
      <c r="P6" s="175"/>
      <c r="Q6" s="176"/>
      <c r="R6" s="193" t="s">
        <v>44</v>
      </c>
      <c r="S6" s="125" t="s">
        <v>93</v>
      </c>
      <c r="T6" s="126" t="s">
        <v>96</v>
      </c>
    </row>
    <row r="7" spans="1:21" ht="36" customHeight="1" x14ac:dyDescent="0.25">
      <c r="A7" s="148"/>
      <c r="B7" s="186"/>
      <c r="C7" s="139" t="s">
        <v>43</v>
      </c>
      <c r="D7" s="141" t="s">
        <v>42</v>
      </c>
      <c r="E7" s="191" t="s">
        <v>41</v>
      </c>
      <c r="F7" s="172"/>
      <c r="G7" s="172"/>
      <c r="H7" s="177" t="s">
        <v>40</v>
      </c>
      <c r="I7" s="166" t="s">
        <v>39</v>
      </c>
      <c r="J7" s="166"/>
      <c r="K7" s="166"/>
      <c r="L7" s="136" t="s">
        <v>38</v>
      </c>
      <c r="M7" s="137"/>
      <c r="N7" s="138"/>
      <c r="O7" s="167" t="s">
        <v>37</v>
      </c>
      <c r="P7" s="167"/>
      <c r="Q7" s="168"/>
      <c r="R7" s="194"/>
      <c r="S7" s="125"/>
      <c r="T7" s="126"/>
    </row>
    <row r="8" spans="1:21" s="24" customFormat="1" ht="42" customHeight="1" thickBot="1" x14ac:dyDescent="0.3">
      <c r="A8" s="149"/>
      <c r="B8" s="187"/>
      <c r="C8" s="140"/>
      <c r="D8" s="142"/>
      <c r="E8" s="192"/>
      <c r="F8" s="173"/>
      <c r="G8" s="173"/>
      <c r="H8" s="178"/>
      <c r="I8" s="28" t="s">
        <v>36</v>
      </c>
      <c r="J8" s="28" t="s">
        <v>34</v>
      </c>
      <c r="K8" s="27" t="s">
        <v>33</v>
      </c>
      <c r="L8" s="28" t="s">
        <v>35</v>
      </c>
      <c r="M8" s="28" t="s">
        <v>34</v>
      </c>
      <c r="N8" s="28" t="s">
        <v>33</v>
      </c>
      <c r="O8" s="28" t="s">
        <v>32</v>
      </c>
      <c r="P8" s="27" t="s">
        <v>31</v>
      </c>
      <c r="Q8" s="26" t="s">
        <v>30</v>
      </c>
      <c r="R8" s="195"/>
      <c r="S8" s="65"/>
      <c r="T8" s="36"/>
    </row>
    <row r="9" spans="1:21" s="25" customFormat="1" ht="15" customHeight="1" x14ac:dyDescent="0.25">
      <c r="A9" s="179">
        <v>1</v>
      </c>
      <c r="B9" s="162">
        <v>2</v>
      </c>
      <c r="C9" s="164">
        <v>3</v>
      </c>
      <c r="D9" s="100">
        <v>4</v>
      </c>
      <c r="E9" s="101">
        <v>5</v>
      </c>
      <c r="F9" s="102">
        <v>6</v>
      </c>
      <c r="G9" s="181">
        <v>7</v>
      </c>
      <c r="H9" s="103">
        <v>8</v>
      </c>
      <c r="I9" s="158">
        <v>9</v>
      </c>
      <c r="J9" s="160">
        <v>10</v>
      </c>
      <c r="K9" s="158">
        <v>11</v>
      </c>
      <c r="L9" s="158">
        <v>12</v>
      </c>
      <c r="M9" s="160">
        <v>13</v>
      </c>
      <c r="N9" s="158">
        <v>14</v>
      </c>
      <c r="O9" s="158">
        <v>15</v>
      </c>
      <c r="P9" s="158">
        <v>16</v>
      </c>
      <c r="Q9" s="183">
        <v>17</v>
      </c>
      <c r="R9" s="134">
        <v>18</v>
      </c>
      <c r="S9" s="121">
        <v>19</v>
      </c>
      <c r="T9" s="123">
        <v>20</v>
      </c>
    </row>
    <row r="10" spans="1:21" s="24" customFormat="1" ht="43.5" customHeight="1" thickBot="1" x14ac:dyDescent="0.3">
      <c r="A10" s="180"/>
      <c r="B10" s="163"/>
      <c r="C10" s="165"/>
      <c r="D10" s="104" t="s">
        <v>29</v>
      </c>
      <c r="E10" s="105" t="s">
        <v>28</v>
      </c>
      <c r="F10" s="106" t="s">
        <v>27</v>
      </c>
      <c r="G10" s="182"/>
      <c r="H10" s="107" t="s">
        <v>26</v>
      </c>
      <c r="I10" s="159"/>
      <c r="J10" s="161"/>
      <c r="K10" s="159"/>
      <c r="L10" s="159"/>
      <c r="M10" s="161"/>
      <c r="N10" s="159"/>
      <c r="O10" s="159"/>
      <c r="P10" s="159"/>
      <c r="Q10" s="184"/>
      <c r="R10" s="135"/>
      <c r="S10" s="122"/>
      <c r="T10" s="124"/>
    </row>
    <row r="11" spans="1:21" s="24" customFormat="1" ht="24.95" customHeight="1" x14ac:dyDescent="0.25">
      <c r="A11" s="17">
        <v>1</v>
      </c>
      <c r="B11" s="16" t="s">
        <v>16</v>
      </c>
      <c r="C11" s="12">
        <v>2</v>
      </c>
      <c r="D11" s="15">
        <f t="shared" ref="D11:D22" si="0">(J11+K11+M11+N11)*C11/F11</f>
        <v>0</v>
      </c>
      <c r="E11" s="14">
        <f t="shared" ref="E11:E22" si="1">(I11-K11+L11-N11+O11)*C11/F11</f>
        <v>1.2</v>
      </c>
      <c r="F11" s="13">
        <f t="shared" ref="F11:F22" si="2">G11+H11</f>
        <v>50</v>
      </c>
      <c r="G11" s="13">
        <v>20</v>
      </c>
      <c r="H11" s="12">
        <f t="shared" ref="H11:H22" si="3">I11+L11+O11</f>
        <v>30</v>
      </c>
      <c r="I11" s="11"/>
      <c r="J11" s="11"/>
      <c r="K11" s="11"/>
      <c r="L11" s="11">
        <v>30</v>
      </c>
      <c r="M11" s="11"/>
      <c r="N11" s="11"/>
      <c r="O11" s="11"/>
      <c r="P11" s="11"/>
      <c r="Q11" s="10"/>
      <c r="R11" s="16" t="s">
        <v>3</v>
      </c>
      <c r="S11" s="66" t="s">
        <v>98</v>
      </c>
      <c r="T11" s="37" t="s">
        <v>138</v>
      </c>
    </row>
    <row r="12" spans="1:21" s="24" customFormat="1" ht="24.95" customHeight="1" x14ac:dyDescent="0.25">
      <c r="A12" s="17">
        <v>2</v>
      </c>
      <c r="B12" s="16" t="s">
        <v>25</v>
      </c>
      <c r="C12" s="12">
        <v>2</v>
      </c>
      <c r="D12" s="15">
        <f t="shared" si="0"/>
        <v>0</v>
      </c>
      <c r="E12" s="14">
        <f t="shared" si="1"/>
        <v>1.2</v>
      </c>
      <c r="F12" s="13">
        <f t="shared" si="2"/>
        <v>50</v>
      </c>
      <c r="G12" s="13">
        <v>20</v>
      </c>
      <c r="H12" s="12">
        <f t="shared" si="3"/>
        <v>30</v>
      </c>
      <c r="I12" s="11"/>
      <c r="J12" s="11"/>
      <c r="K12" s="11"/>
      <c r="L12" s="11"/>
      <c r="M12" s="11"/>
      <c r="N12" s="11"/>
      <c r="O12" s="11">
        <v>30</v>
      </c>
      <c r="P12" s="11"/>
      <c r="Q12" s="10" t="s">
        <v>12</v>
      </c>
      <c r="R12" s="16" t="s">
        <v>3</v>
      </c>
      <c r="S12" s="69" t="s">
        <v>111</v>
      </c>
      <c r="T12" s="34" t="s">
        <v>139</v>
      </c>
    </row>
    <row r="13" spans="1:21" s="24" customFormat="1" ht="35.450000000000003" customHeight="1" thickBot="1" x14ac:dyDescent="0.3">
      <c r="A13" s="17">
        <v>3</v>
      </c>
      <c r="B13" s="16" t="s">
        <v>24</v>
      </c>
      <c r="C13" s="12">
        <v>2</v>
      </c>
      <c r="D13" s="15">
        <f t="shared" si="0"/>
        <v>0</v>
      </c>
      <c r="E13" s="14">
        <f t="shared" si="1"/>
        <v>1</v>
      </c>
      <c r="F13" s="13">
        <f t="shared" si="2"/>
        <v>60</v>
      </c>
      <c r="G13" s="13">
        <v>30</v>
      </c>
      <c r="H13" s="12">
        <f t="shared" si="3"/>
        <v>30</v>
      </c>
      <c r="I13" s="11">
        <v>15</v>
      </c>
      <c r="J13" s="11"/>
      <c r="K13" s="11"/>
      <c r="L13" s="11"/>
      <c r="M13" s="11"/>
      <c r="N13" s="11"/>
      <c r="O13" s="11">
        <v>15</v>
      </c>
      <c r="P13" s="11"/>
      <c r="Q13" s="10" t="s">
        <v>8</v>
      </c>
      <c r="R13" s="62" t="s">
        <v>10</v>
      </c>
      <c r="S13" s="64" t="s">
        <v>101</v>
      </c>
      <c r="T13" s="34" t="s">
        <v>140</v>
      </c>
    </row>
    <row r="14" spans="1:21" s="24" customFormat="1" ht="24.95" customHeight="1" thickBot="1" x14ac:dyDescent="0.3">
      <c r="A14" s="17">
        <v>4</v>
      </c>
      <c r="B14" s="16" t="s">
        <v>23</v>
      </c>
      <c r="C14" s="12">
        <v>4</v>
      </c>
      <c r="D14" s="15">
        <f t="shared" si="0"/>
        <v>0</v>
      </c>
      <c r="E14" s="14">
        <f t="shared" si="1"/>
        <v>1.8181818181818181</v>
      </c>
      <c r="F14" s="13">
        <f t="shared" si="2"/>
        <v>110</v>
      </c>
      <c r="G14" s="13">
        <v>60</v>
      </c>
      <c r="H14" s="12">
        <f t="shared" si="3"/>
        <v>50</v>
      </c>
      <c r="I14" s="11">
        <v>20</v>
      </c>
      <c r="J14" s="11"/>
      <c r="K14" s="11"/>
      <c r="L14" s="11"/>
      <c r="M14" s="11"/>
      <c r="N14" s="11"/>
      <c r="O14" s="11">
        <v>30</v>
      </c>
      <c r="P14" s="11"/>
      <c r="Q14" s="61" t="s">
        <v>12</v>
      </c>
      <c r="R14" s="63" t="s">
        <v>10</v>
      </c>
      <c r="S14" s="68" t="s">
        <v>97</v>
      </c>
      <c r="T14" s="34" t="s">
        <v>137</v>
      </c>
    </row>
    <row r="15" spans="1:21" s="97" customFormat="1" ht="24.95" customHeight="1" thickBot="1" x14ac:dyDescent="0.3">
      <c r="A15" s="87">
        <v>5</v>
      </c>
      <c r="B15" s="88" t="s">
        <v>14</v>
      </c>
      <c r="C15" s="89">
        <v>3</v>
      </c>
      <c r="D15" s="90">
        <f t="shared" si="0"/>
        <v>0</v>
      </c>
      <c r="E15" s="91">
        <f t="shared" si="1"/>
        <v>1.588235294117647</v>
      </c>
      <c r="F15" s="92">
        <f t="shared" si="2"/>
        <v>85</v>
      </c>
      <c r="G15" s="92">
        <v>40</v>
      </c>
      <c r="H15" s="89">
        <f t="shared" si="3"/>
        <v>45</v>
      </c>
      <c r="I15" s="93">
        <v>15</v>
      </c>
      <c r="J15" s="99"/>
      <c r="K15" s="93"/>
      <c r="L15" s="93"/>
      <c r="M15" s="93"/>
      <c r="N15" s="93"/>
      <c r="O15" s="93">
        <v>30</v>
      </c>
      <c r="P15" s="93"/>
      <c r="Q15" s="94" t="s">
        <v>8</v>
      </c>
      <c r="R15" s="63" t="s">
        <v>10</v>
      </c>
      <c r="S15" s="95" t="s">
        <v>102</v>
      </c>
      <c r="T15" s="84" t="s">
        <v>141</v>
      </c>
      <c r="U15" s="96"/>
    </row>
    <row r="16" spans="1:21" s="24" customFormat="1" ht="24.95" customHeight="1" x14ac:dyDescent="0.25">
      <c r="A16" s="17">
        <v>6</v>
      </c>
      <c r="B16" s="16" t="s">
        <v>22</v>
      </c>
      <c r="C16" s="12">
        <v>6</v>
      </c>
      <c r="D16" s="15">
        <f t="shared" si="0"/>
        <v>0</v>
      </c>
      <c r="E16" s="14">
        <f t="shared" si="1"/>
        <v>2.4</v>
      </c>
      <c r="F16" s="13">
        <f t="shared" si="2"/>
        <v>150</v>
      </c>
      <c r="G16" s="13">
        <v>90</v>
      </c>
      <c r="H16" s="12">
        <f t="shared" si="3"/>
        <v>60</v>
      </c>
      <c r="I16" s="11">
        <v>25</v>
      </c>
      <c r="J16" s="11"/>
      <c r="K16" s="11"/>
      <c r="L16" s="11">
        <v>3</v>
      </c>
      <c r="M16" s="11"/>
      <c r="N16" s="11"/>
      <c r="O16" s="11">
        <v>32</v>
      </c>
      <c r="P16" s="11"/>
      <c r="Q16" s="10" t="s">
        <v>12</v>
      </c>
      <c r="R16" s="16" t="s">
        <v>10</v>
      </c>
      <c r="S16" s="69" t="s">
        <v>109</v>
      </c>
      <c r="T16" s="34" t="s">
        <v>117</v>
      </c>
    </row>
    <row r="17" spans="1:20" s="24" customFormat="1" ht="24.95" customHeight="1" x14ac:dyDescent="0.25">
      <c r="A17" s="17">
        <v>7</v>
      </c>
      <c r="B17" s="16" t="s">
        <v>21</v>
      </c>
      <c r="C17" s="12">
        <v>3</v>
      </c>
      <c r="D17" s="15">
        <f t="shared" si="0"/>
        <v>0</v>
      </c>
      <c r="E17" s="14">
        <f t="shared" si="1"/>
        <v>1.5</v>
      </c>
      <c r="F17" s="13">
        <f t="shared" si="2"/>
        <v>90</v>
      </c>
      <c r="G17" s="13">
        <v>45</v>
      </c>
      <c r="H17" s="12">
        <f t="shared" si="3"/>
        <v>45</v>
      </c>
      <c r="I17" s="11">
        <v>30</v>
      </c>
      <c r="J17" s="83"/>
      <c r="K17" s="83"/>
      <c r="L17" s="11">
        <v>15</v>
      </c>
      <c r="M17" s="11"/>
      <c r="N17" s="11"/>
      <c r="O17" s="11"/>
      <c r="P17" s="11"/>
      <c r="Q17" s="10"/>
      <c r="R17" s="16" t="s">
        <v>3</v>
      </c>
      <c r="S17" s="69" t="s">
        <v>110</v>
      </c>
      <c r="T17" s="84" t="s">
        <v>120</v>
      </c>
    </row>
    <row r="18" spans="1:20" s="24" customFormat="1" ht="24.95" customHeight="1" x14ac:dyDescent="0.25">
      <c r="A18" s="17">
        <v>8</v>
      </c>
      <c r="B18" s="16" t="s">
        <v>11</v>
      </c>
      <c r="C18" s="12">
        <v>2</v>
      </c>
      <c r="D18" s="15">
        <f t="shared" si="0"/>
        <v>0</v>
      </c>
      <c r="E18" s="14">
        <f t="shared" si="1"/>
        <v>0.5</v>
      </c>
      <c r="F18" s="13">
        <f t="shared" si="2"/>
        <v>60</v>
      </c>
      <c r="G18" s="13">
        <v>45</v>
      </c>
      <c r="H18" s="12">
        <f t="shared" si="3"/>
        <v>15</v>
      </c>
      <c r="I18" s="11">
        <v>15</v>
      </c>
      <c r="J18" s="11"/>
      <c r="K18" s="11"/>
      <c r="L18" s="11"/>
      <c r="M18" s="11"/>
      <c r="N18" s="11"/>
      <c r="O18" s="11"/>
      <c r="P18" s="11"/>
      <c r="Q18" s="10"/>
      <c r="R18" s="16" t="s">
        <v>3</v>
      </c>
      <c r="S18" s="67" t="s">
        <v>102</v>
      </c>
      <c r="T18" s="82" t="s">
        <v>142</v>
      </c>
    </row>
    <row r="19" spans="1:20" s="24" customFormat="1" ht="24.95" customHeight="1" x14ac:dyDescent="0.25">
      <c r="A19" s="17">
        <v>9</v>
      </c>
      <c r="B19" s="16" t="s">
        <v>7</v>
      </c>
      <c r="C19" s="12"/>
      <c r="D19" s="15">
        <f t="shared" si="0"/>
        <v>0</v>
      </c>
      <c r="E19" s="14">
        <f t="shared" si="1"/>
        <v>0</v>
      </c>
      <c r="F19" s="13">
        <f t="shared" si="2"/>
        <v>30</v>
      </c>
      <c r="G19" s="13"/>
      <c r="H19" s="12">
        <f t="shared" si="3"/>
        <v>30</v>
      </c>
      <c r="I19" s="11"/>
      <c r="J19" s="11"/>
      <c r="K19" s="11"/>
      <c r="L19" s="11"/>
      <c r="M19" s="11"/>
      <c r="N19" s="11"/>
      <c r="O19" s="11">
        <v>30</v>
      </c>
      <c r="P19" s="11"/>
      <c r="Q19" s="10"/>
      <c r="R19" s="16" t="s">
        <v>3</v>
      </c>
      <c r="S19" s="69" t="s">
        <v>103</v>
      </c>
      <c r="T19" s="34" t="s">
        <v>143</v>
      </c>
    </row>
    <row r="20" spans="1:20" ht="24.95" customHeight="1" x14ac:dyDescent="0.25">
      <c r="A20" s="17">
        <v>10</v>
      </c>
      <c r="B20" s="16" t="s">
        <v>20</v>
      </c>
      <c r="C20" s="12"/>
      <c r="D20" s="15">
        <f t="shared" si="0"/>
        <v>0</v>
      </c>
      <c r="E20" s="14">
        <f t="shared" si="1"/>
        <v>0</v>
      </c>
      <c r="F20" s="13">
        <f t="shared" si="2"/>
        <v>5</v>
      </c>
      <c r="G20" s="13"/>
      <c r="H20" s="12">
        <f t="shared" si="3"/>
        <v>5</v>
      </c>
      <c r="I20" s="11">
        <v>5</v>
      </c>
      <c r="J20" s="11"/>
      <c r="K20" s="11">
        <v>5</v>
      </c>
      <c r="L20" s="11"/>
      <c r="M20" s="11"/>
      <c r="N20" s="11"/>
      <c r="O20" s="11"/>
      <c r="P20" s="11"/>
      <c r="Q20" s="10"/>
      <c r="R20" s="16" t="s">
        <v>3</v>
      </c>
      <c r="S20" s="67" t="s">
        <v>106</v>
      </c>
      <c r="T20" s="35" t="s">
        <v>144</v>
      </c>
    </row>
    <row r="21" spans="1:20" ht="24.95" customHeight="1" x14ac:dyDescent="0.25">
      <c r="A21" s="17">
        <v>11</v>
      </c>
      <c r="B21" s="16" t="s">
        <v>19</v>
      </c>
      <c r="C21" s="12"/>
      <c r="D21" s="15">
        <f t="shared" si="0"/>
        <v>0</v>
      </c>
      <c r="E21" s="14">
        <f t="shared" si="1"/>
        <v>0</v>
      </c>
      <c r="F21" s="13">
        <f t="shared" si="2"/>
        <v>2</v>
      </c>
      <c r="G21" s="13"/>
      <c r="H21" s="12">
        <f t="shared" si="3"/>
        <v>2</v>
      </c>
      <c r="I21" s="11">
        <v>2</v>
      </c>
      <c r="J21" s="11"/>
      <c r="K21" s="11"/>
      <c r="L21" s="11"/>
      <c r="M21" s="11"/>
      <c r="N21" s="11"/>
      <c r="O21" s="11"/>
      <c r="P21" s="11"/>
      <c r="Q21" s="10"/>
      <c r="R21" s="16" t="s">
        <v>3</v>
      </c>
      <c r="S21" s="67" t="s">
        <v>105</v>
      </c>
      <c r="T21" s="35" t="s">
        <v>122</v>
      </c>
    </row>
    <row r="22" spans="1:20" ht="24.95" customHeight="1" thickBot="1" x14ac:dyDescent="0.3">
      <c r="A22" s="17">
        <v>12</v>
      </c>
      <c r="B22" s="16" t="s">
        <v>18</v>
      </c>
      <c r="C22" s="12"/>
      <c r="D22" s="15">
        <f t="shared" si="0"/>
        <v>0</v>
      </c>
      <c r="E22" s="14">
        <f t="shared" si="1"/>
        <v>0</v>
      </c>
      <c r="F22" s="13">
        <f t="shared" si="2"/>
        <v>2</v>
      </c>
      <c r="G22" s="13"/>
      <c r="H22" s="12">
        <f t="shared" si="3"/>
        <v>2</v>
      </c>
      <c r="I22" s="11"/>
      <c r="J22" s="11"/>
      <c r="K22" s="11"/>
      <c r="L22" s="11">
        <v>2</v>
      </c>
      <c r="M22" s="11"/>
      <c r="N22" s="11">
        <v>2</v>
      </c>
      <c r="O22" s="11"/>
      <c r="P22" s="11"/>
      <c r="Q22" s="10"/>
      <c r="R22" s="16" t="s">
        <v>3</v>
      </c>
      <c r="S22" s="72" t="s">
        <v>108</v>
      </c>
      <c r="T22" s="38" t="s">
        <v>95</v>
      </c>
    </row>
    <row r="23" spans="1:20" ht="24.95" customHeight="1" thickBot="1" x14ac:dyDescent="0.3">
      <c r="A23" s="156" t="s">
        <v>17</v>
      </c>
      <c r="B23" s="157"/>
      <c r="C23" s="5">
        <f t="shared" ref="C23:P23" si="4">SUM(C11:C22)</f>
        <v>24</v>
      </c>
      <c r="D23" s="6">
        <f t="shared" si="4"/>
        <v>0</v>
      </c>
      <c r="E23" s="23">
        <f t="shared" si="4"/>
        <v>11.206417112299464</v>
      </c>
      <c r="F23" s="21">
        <f t="shared" si="4"/>
        <v>694</v>
      </c>
      <c r="G23" s="22">
        <f t="shared" si="4"/>
        <v>350</v>
      </c>
      <c r="H23" s="5">
        <f t="shared" si="4"/>
        <v>344</v>
      </c>
      <c r="I23" s="5">
        <f t="shared" si="4"/>
        <v>127</v>
      </c>
      <c r="J23" s="5">
        <f t="shared" si="4"/>
        <v>0</v>
      </c>
      <c r="K23" s="5">
        <f t="shared" si="4"/>
        <v>5</v>
      </c>
      <c r="L23" s="5">
        <f t="shared" si="4"/>
        <v>50</v>
      </c>
      <c r="M23" s="5">
        <f t="shared" si="4"/>
        <v>0</v>
      </c>
      <c r="N23" s="5">
        <f t="shared" si="4"/>
        <v>2</v>
      </c>
      <c r="O23" s="5">
        <f t="shared" si="4"/>
        <v>167</v>
      </c>
      <c r="P23" s="7">
        <f t="shared" si="4"/>
        <v>0</v>
      </c>
      <c r="Q23" s="4"/>
      <c r="R23" s="31"/>
      <c r="S23" s="73"/>
      <c r="T23" s="40"/>
    </row>
    <row r="24" spans="1:20" ht="24.95" customHeight="1" x14ac:dyDescent="0.25">
      <c r="A24" s="17">
        <v>1</v>
      </c>
      <c r="B24" s="16" t="s">
        <v>16</v>
      </c>
      <c r="C24" s="12">
        <v>2</v>
      </c>
      <c r="D24" s="15">
        <f t="shared" ref="D24:D29" si="5">(J24+K24+M24+N24)*C24/F24</f>
        <v>0</v>
      </c>
      <c r="E24" s="14">
        <f t="shared" ref="E24:E29" si="6">(I24-K24+L24-N24+O24)*C24/F24</f>
        <v>1.2</v>
      </c>
      <c r="F24" s="13">
        <f t="shared" ref="F24:F31" si="7">G24+H24</f>
        <v>50</v>
      </c>
      <c r="G24" s="13">
        <v>20</v>
      </c>
      <c r="H24" s="12">
        <f t="shared" ref="H24:H29" si="8">I24+L24+O24</f>
        <v>30</v>
      </c>
      <c r="I24" s="11"/>
      <c r="J24" s="11"/>
      <c r="K24" s="11"/>
      <c r="L24" s="11">
        <v>30</v>
      </c>
      <c r="M24" s="11"/>
      <c r="N24" s="11"/>
      <c r="O24" s="11"/>
      <c r="P24" s="11"/>
      <c r="Q24" s="10"/>
      <c r="R24" s="16" t="s">
        <v>3</v>
      </c>
      <c r="S24" s="66" t="s">
        <v>98</v>
      </c>
      <c r="T24" s="39" t="s">
        <v>138</v>
      </c>
    </row>
    <row r="25" spans="1:20" ht="24.95" customHeight="1" x14ac:dyDescent="0.25">
      <c r="A25" s="17">
        <v>2</v>
      </c>
      <c r="B25" s="16" t="s">
        <v>15</v>
      </c>
      <c r="C25" s="12">
        <v>4</v>
      </c>
      <c r="D25" s="15">
        <f t="shared" si="5"/>
        <v>0</v>
      </c>
      <c r="E25" s="14">
        <f t="shared" si="6"/>
        <v>1.9047619047619047</v>
      </c>
      <c r="F25" s="13">
        <f t="shared" si="7"/>
        <v>105</v>
      </c>
      <c r="G25" s="13">
        <v>55</v>
      </c>
      <c r="H25" s="12">
        <f t="shared" si="8"/>
        <v>50</v>
      </c>
      <c r="I25" s="11">
        <v>15</v>
      </c>
      <c r="J25" s="11"/>
      <c r="K25" s="11"/>
      <c r="L25" s="11">
        <v>35</v>
      </c>
      <c r="M25" s="11"/>
      <c r="N25" s="11"/>
      <c r="O25" s="11"/>
      <c r="P25" s="11"/>
      <c r="Q25" s="10"/>
      <c r="R25" s="16" t="s">
        <v>3</v>
      </c>
      <c r="S25" s="74" t="s">
        <v>107</v>
      </c>
      <c r="T25" s="35" t="s">
        <v>145</v>
      </c>
    </row>
    <row r="26" spans="1:20" ht="24.95" customHeight="1" x14ac:dyDescent="0.25">
      <c r="A26" s="17">
        <v>3</v>
      </c>
      <c r="B26" s="16" t="s">
        <v>13</v>
      </c>
      <c r="C26" s="12">
        <v>5</v>
      </c>
      <c r="D26" s="15">
        <f t="shared" si="5"/>
        <v>0</v>
      </c>
      <c r="E26" s="14">
        <f t="shared" si="6"/>
        <v>2.2222222222222223</v>
      </c>
      <c r="F26" s="13">
        <f t="shared" si="7"/>
        <v>135</v>
      </c>
      <c r="G26" s="13">
        <v>75</v>
      </c>
      <c r="H26" s="12">
        <f t="shared" si="8"/>
        <v>60</v>
      </c>
      <c r="I26" s="11">
        <v>30</v>
      </c>
      <c r="J26" s="83"/>
      <c r="K26" s="11"/>
      <c r="L26" s="11"/>
      <c r="M26" s="11"/>
      <c r="N26" s="11"/>
      <c r="O26" s="11">
        <v>30</v>
      </c>
      <c r="P26" s="11"/>
      <c r="Q26" s="10" t="s">
        <v>12</v>
      </c>
      <c r="R26" s="16" t="s">
        <v>10</v>
      </c>
      <c r="S26" s="69" t="s">
        <v>104</v>
      </c>
      <c r="T26" s="35" t="s">
        <v>146</v>
      </c>
    </row>
    <row r="27" spans="1:20" ht="24.95" customHeight="1" x14ac:dyDescent="0.25">
      <c r="A27" s="17">
        <v>4</v>
      </c>
      <c r="B27" s="16" t="s">
        <v>11</v>
      </c>
      <c r="C27" s="12">
        <v>4</v>
      </c>
      <c r="D27" s="15">
        <f t="shared" si="5"/>
        <v>0</v>
      </c>
      <c r="E27" s="14">
        <f t="shared" si="6"/>
        <v>1.5</v>
      </c>
      <c r="F27" s="13">
        <f t="shared" si="7"/>
        <v>120</v>
      </c>
      <c r="G27" s="13">
        <v>75</v>
      </c>
      <c r="H27" s="12">
        <f t="shared" si="8"/>
        <v>45</v>
      </c>
      <c r="I27" s="11"/>
      <c r="J27" s="11"/>
      <c r="K27" s="11"/>
      <c r="L27" s="11"/>
      <c r="M27" s="11"/>
      <c r="N27" s="11"/>
      <c r="O27" s="11">
        <v>45</v>
      </c>
      <c r="P27" s="11"/>
      <c r="Q27" s="10" t="s">
        <v>8</v>
      </c>
      <c r="R27" s="16" t="s">
        <v>10</v>
      </c>
      <c r="S27" s="67" t="s">
        <v>102</v>
      </c>
      <c r="T27" s="98" t="s">
        <v>148</v>
      </c>
    </row>
    <row r="28" spans="1:20" ht="24.95" customHeight="1" x14ac:dyDescent="0.25">
      <c r="A28" s="17">
        <v>5</v>
      </c>
      <c r="B28" s="16" t="s">
        <v>9</v>
      </c>
      <c r="C28" s="12">
        <v>3</v>
      </c>
      <c r="D28" s="15">
        <f t="shared" si="5"/>
        <v>0</v>
      </c>
      <c r="E28" s="14">
        <f t="shared" si="6"/>
        <v>1.6875</v>
      </c>
      <c r="F28" s="13">
        <f t="shared" si="7"/>
        <v>80</v>
      </c>
      <c r="G28" s="13">
        <v>35</v>
      </c>
      <c r="H28" s="12">
        <f t="shared" si="8"/>
        <v>45</v>
      </c>
      <c r="I28" s="11">
        <v>15</v>
      </c>
      <c r="J28" s="11"/>
      <c r="K28" s="11"/>
      <c r="L28" s="11"/>
      <c r="M28" s="11"/>
      <c r="N28" s="11"/>
      <c r="O28" s="11">
        <v>30</v>
      </c>
      <c r="P28" s="11"/>
      <c r="Q28" s="10" t="s">
        <v>8</v>
      </c>
      <c r="R28" s="16" t="s">
        <v>3</v>
      </c>
      <c r="S28" s="68" t="s">
        <v>97</v>
      </c>
      <c r="T28" s="35" t="s">
        <v>147</v>
      </c>
    </row>
    <row r="29" spans="1:20" ht="24.95" customHeight="1" thickBot="1" x14ac:dyDescent="0.3">
      <c r="A29" s="17">
        <v>6</v>
      </c>
      <c r="B29" s="16" t="s">
        <v>7</v>
      </c>
      <c r="C29" s="12"/>
      <c r="D29" s="15">
        <f t="shared" si="5"/>
        <v>0</v>
      </c>
      <c r="E29" s="14">
        <f t="shared" si="6"/>
        <v>0</v>
      </c>
      <c r="F29" s="13">
        <f t="shared" si="7"/>
        <v>30</v>
      </c>
      <c r="G29" s="13"/>
      <c r="H29" s="12">
        <f t="shared" si="8"/>
        <v>30</v>
      </c>
      <c r="I29" s="11"/>
      <c r="J29" s="11"/>
      <c r="K29" s="11"/>
      <c r="L29" s="11"/>
      <c r="M29" s="11"/>
      <c r="N29" s="11"/>
      <c r="O29" s="11">
        <v>30</v>
      </c>
      <c r="P29" s="11"/>
      <c r="Q29" s="10"/>
      <c r="R29" s="16" t="s">
        <v>3</v>
      </c>
      <c r="S29" s="69" t="s">
        <v>103</v>
      </c>
      <c r="T29" s="38" t="s">
        <v>143</v>
      </c>
    </row>
    <row r="30" spans="1:20" ht="24.95" customHeight="1" thickBot="1" x14ac:dyDescent="0.3">
      <c r="A30" s="156" t="s">
        <v>6</v>
      </c>
      <c r="B30" s="157"/>
      <c r="C30" s="5">
        <f t="shared" ref="C30:P30" si="9">SUM(C24:C29)</f>
        <v>18</v>
      </c>
      <c r="D30" s="6">
        <f t="shared" si="9"/>
        <v>0</v>
      </c>
      <c r="E30" s="9">
        <f t="shared" si="9"/>
        <v>8.5144841269841258</v>
      </c>
      <c r="F30" s="7">
        <f t="shared" si="9"/>
        <v>520</v>
      </c>
      <c r="G30" s="21">
        <f t="shared" si="9"/>
        <v>260</v>
      </c>
      <c r="H30" s="20">
        <f t="shared" si="9"/>
        <v>260</v>
      </c>
      <c r="I30" s="5">
        <f t="shared" si="9"/>
        <v>60</v>
      </c>
      <c r="J30" s="5">
        <f t="shared" si="9"/>
        <v>0</v>
      </c>
      <c r="K30" s="5">
        <f t="shared" si="9"/>
        <v>0</v>
      </c>
      <c r="L30" s="5">
        <f t="shared" si="9"/>
        <v>65</v>
      </c>
      <c r="M30" s="5">
        <f t="shared" si="9"/>
        <v>0</v>
      </c>
      <c r="N30" s="5">
        <f t="shared" si="9"/>
        <v>0</v>
      </c>
      <c r="O30" s="5">
        <f t="shared" si="9"/>
        <v>135</v>
      </c>
      <c r="P30" s="19">
        <f t="shared" si="9"/>
        <v>0</v>
      </c>
      <c r="Q30" s="18"/>
      <c r="R30" s="31"/>
      <c r="S30" s="75"/>
      <c r="T30" s="40"/>
    </row>
    <row r="31" spans="1:20" ht="24.95" customHeight="1" x14ac:dyDescent="0.25">
      <c r="A31" s="17">
        <v>1</v>
      </c>
      <c r="B31" s="16" t="s">
        <v>5</v>
      </c>
      <c r="C31" s="12">
        <v>9</v>
      </c>
      <c r="D31" s="15">
        <f>(J31+K31+M31+N31)*C31/F31</f>
        <v>0</v>
      </c>
      <c r="E31" s="14">
        <f>(I31-K31+L31-N31+O31)*C31/F31</f>
        <v>4.5</v>
      </c>
      <c r="F31" s="13">
        <f t="shared" si="7"/>
        <v>270</v>
      </c>
      <c r="G31" s="13">
        <v>135</v>
      </c>
      <c r="H31" s="12">
        <v>135</v>
      </c>
      <c r="I31" s="11"/>
      <c r="J31" s="11"/>
      <c r="K31" s="11"/>
      <c r="L31" s="11">
        <v>135</v>
      </c>
      <c r="M31" s="11"/>
      <c r="N31" s="11"/>
      <c r="O31" s="11"/>
      <c r="P31" s="11"/>
      <c r="Q31" s="10"/>
      <c r="R31" s="16" t="s">
        <v>3</v>
      </c>
      <c r="S31" s="66"/>
      <c r="T31" s="39"/>
    </row>
    <row r="32" spans="1:20" ht="24.95" customHeight="1" thickBot="1" x14ac:dyDescent="0.3">
      <c r="A32" s="17">
        <v>2</v>
      </c>
      <c r="B32" s="16" t="s">
        <v>4</v>
      </c>
      <c r="C32" s="12">
        <v>9</v>
      </c>
      <c r="D32" s="15">
        <f>(J32+K32+M32+N32)*C32/F32</f>
        <v>0</v>
      </c>
      <c r="E32" s="14">
        <f>(I32-K32+L32-N32+O32)*C32/F32</f>
        <v>6.2608695652173916</v>
      </c>
      <c r="F32" s="13">
        <f>G32+H32</f>
        <v>230</v>
      </c>
      <c r="G32" s="13">
        <v>70</v>
      </c>
      <c r="H32" s="12">
        <f>I32+L32+O32</f>
        <v>160</v>
      </c>
      <c r="I32" s="11"/>
      <c r="J32" s="11"/>
      <c r="K32" s="11"/>
      <c r="L32" s="11"/>
      <c r="M32" s="11"/>
      <c r="N32" s="11"/>
      <c r="O32" s="11">
        <v>160</v>
      </c>
      <c r="P32" s="11"/>
      <c r="Q32" s="10"/>
      <c r="R32" s="16" t="s">
        <v>3</v>
      </c>
      <c r="S32" s="68" t="s">
        <v>97</v>
      </c>
      <c r="T32" s="38" t="s">
        <v>149</v>
      </c>
    </row>
    <row r="33" spans="1:20" ht="24.95" customHeight="1" thickBot="1" x14ac:dyDescent="0.3">
      <c r="A33" s="156" t="s">
        <v>2</v>
      </c>
      <c r="B33" s="157"/>
      <c r="C33" s="5">
        <f t="shared" ref="C33:P33" si="10">SUM(C31:C32)</f>
        <v>18</v>
      </c>
      <c r="D33" s="6">
        <f t="shared" si="10"/>
        <v>0</v>
      </c>
      <c r="E33" s="9">
        <f t="shared" si="10"/>
        <v>10.760869565217391</v>
      </c>
      <c r="F33" s="8">
        <f t="shared" si="10"/>
        <v>500</v>
      </c>
      <c r="G33" s="8">
        <f t="shared" si="10"/>
        <v>205</v>
      </c>
      <c r="H33" s="5">
        <f t="shared" si="10"/>
        <v>295</v>
      </c>
      <c r="I33" s="5">
        <f t="shared" si="10"/>
        <v>0</v>
      </c>
      <c r="J33" s="5">
        <f t="shared" si="10"/>
        <v>0</v>
      </c>
      <c r="K33" s="5">
        <f t="shared" si="10"/>
        <v>0</v>
      </c>
      <c r="L33" s="5">
        <f t="shared" si="10"/>
        <v>135</v>
      </c>
      <c r="M33" s="5">
        <f t="shared" si="10"/>
        <v>0</v>
      </c>
      <c r="N33" s="5">
        <f t="shared" si="10"/>
        <v>0</v>
      </c>
      <c r="O33" s="5">
        <f t="shared" si="10"/>
        <v>160</v>
      </c>
      <c r="P33" s="7">
        <f t="shared" si="10"/>
        <v>0</v>
      </c>
      <c r="Q33" s="4"/>
      <c r="R33" s="31"/>
      <c r="S33" s="76"/>
      <c r="T33" s="41"/>
    </row>
    <row r="34" spans="1:20" ht="24.95" customHeight="1" thickBot="1" x14ac:dyDescent="0.3">
      <c r="A34" s="156" t="s">
        <v>1</v>
      </c>
      <c r="B34" s="157"/>
      <c r="C34" s="5">
        <f t="shared" ref="C34:P34" si="11">C23+C30+C33</f>
        <v>60</v>
      </c>
      <c r="D34" s="86">
        <f t="shared" si="11"/>
        <v>0</v>
      </c>
      <c r="E34" s="6">
        <f t="shared" si="11"/>
        <v>30.481770804500982</v>
      </c>
      <c r="F34" s="5">
        <f t="shared" si="11"/>
        <v>1714</v>
      </c>
      <c r="G34" s="5">
        <f t="shared" si="11"/>
        <v>815</v>
      </c>
      <c r="H34" s="5">
        <f t="shared" si="11"/>
        <v>899</v>
      </c>
      <c r="I34" s="5">
        <f t="shared" si="11"/>
        <v>187</v>
      </c>
      <c r="J34" s="5">
        <f t="shared" si="11"/>
        <v>0</v>
      </c>
      <c r="K34" s="5">
        <f t="shared" si="11"/>
        <v>5</v>
      </c>
      <c r="L34" s="5">
        <f t="shared" si="11"/>
        <v>250</v>
      </c>
      <c r="M34" s="5">
        <f t="shared" si="11"/>
        <v>0</v>
      </c>
      <c r="N34" s="5">
        <f t="shared" si="11"/>
        <v>2</v>
      </c>
      <c r="O34" s="5">
        <f t="shared" si="11"/>
        <v>462</v>
      </c>
      <c r="P34" s="5">
        <f t="shared" si="11"/>
        <v>0</v>
      </c>
      <c r="Q34" s="4"/>
      <c r="R34" s="31"/>
      <c r="S34" s="77"/>
      <c r="T34" s="42"/>
    </row>
    <row r="35" spans="1:20" x14ac:dyDescent="0.25">
      <c r="B35" s="2" t="s">
        <v>0</v>
      </c>
    </row>
  </sheetData>
  <mergeCells count="45">
    <mergeCell ref="A34:B34"/>
    <mergeCell ref="L4:R4"/>
    <mergeCell ref="L5:R5"/>
    <mergeCell ref="A23:B23"/>
    <mergeCell ref="F6:F8"/>
    <mergeCell ref="G6:G8"/>
    <mergeCell ref="H6:Q6"/>
    <mergeCell ref="H7:H8"/>
    <mergeCell ref="A9:A10"/>
    <mergeCell ref="G9:G10"/>
    <mergeCell ref="I9:I10"/>
    <mergeCell ref="Q9:Q10"/>
    <mergeCell ref="B6:B8"/>
    <mergeCell ref="C6:E6"/>
    <mergeCell ref="E7:E8"/>
    <mergeCell ref="R6:R8"/>
    <mergeCell ref="O9:O10"/>
    <mergeCell ref="P9:P10"/>
    <mergeCell ref="J9:J10"/>
    <mergeCell ref="I7:K7"/>
    <mergeCell ref="O7:Q7"/>
    <mergeCell ref="A30:B30"/>
    <mergeCell ref="A33:B33"/>
    <mergeCell ref="K9:K10"/>
    <mergeCell ref="L9:L10"/>
    <mergeCell ref="N9:N10"/>
    <mergeCell ref="M9:M10"/>
    <mergeCell ref="B9:B10"/>
    <mergeCell ref="C9:C10"/>
    <mergeCell ref="S9:S10"/>
    <mergeCell ref="T9:T10"/>
    <mergeCell ref="S6:S7"/>
    <mergeCell ref="T6:T7"/>
    <mergeCell ref="A1:R1"/>
    <mergeCell ref="A4:E4"/>
    <mergeCell ref="F4:K4"/>
    <mergeCell ref="R9:R10"/>
    <mergeCell ref="L7:N7"/>
    <mergeCell ref="C7:C8"/>
    <mergeCell ref="D7:D8"/>
    <mergeCell ref="A5:E5"/>
    <mergeCell ref="F5:K5"/>
    <mergeCell ref="A6:A8"/>
    <mergeCell ref="A3:R3"/>
    <mergeCell ref="A2:R2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31"/>
  <sheetViews>
    <sheetView zoomScaleNormal="100" workbookViewId="0">
      <selection activeCell="L4" sqref="L4:R4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7" width="10.7109375" customWidth="1"/>
    <col min="18" max="18" width="10.28515625" customWidth="1"/>
    <col min="19" max="19" width="23.7109375" hidden="1" customWidth="1"/>
    <col min="20" max="20" width="19.140625" hidden="1" customWidth="1"/>
  </cols>
  <sheetData>
    <row r="1" spans="1:20" ht="30" customHeight="1" thickTop="1" thickBot="1" x14ac:dyDescent="0.35">
      <c r="A1" s="127" t="s">
        <v>119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9"/>
    </row>
    <row r="2" spans="1:20" ht="30.75" customHeight="1" x14ac:dyDescent="0.3">
      <c r="A2" s="153" t="s">
        <v>56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5"/>
    </row>
    <row r="3" spans="1:20" ht="30" customHeight="1" thickBot="1" x14ac:dyDescent="0.35">
      <c r="A3" s="150" t="s">
        <v>55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2"/>
    </row>
    <row r="4" spans="1:20" ht="30.75" customHeight="1" x14ac:dyDescent="0.25">
      <c r="A4" s="130" t="s">
        <v>71</v>
      </c>
      <c r="B4" s="131"/>
      <c r="C4" s="131"/>
      <c r="D4" s="131"/>
      <c r="E4" s="132"/>
      <c r="F4" s="133" t="s">
        <v>70</v>
      </c>
      <c r="G4" s="131"/>
      <c r="H4" s="131"/>
      <c r="I4" s="131"/>
      <c r="J4" s="131"/>
      <c r="K4" s="132"/>
      <c r="L4" s="133" t="s">
        <v>156</v>
      </c>
      <c r="M4" s="131"/>
      <c r="N4" s="131"/>
      <c r="O4" s="131"/>
      <c r="P4" s="131"/>
      <c r="Q4" s="131"/>
      <c r="R4" s="169"/>
    </row>
    <row r="5" spans="1:20" ht="30" customHeight="1" thickBot="1" x14ac:dyDescent="0.3">
      <c r="A5" s="143" t="s">
        <v>52</v>
      </c>
      <c r="B5" s="144"/>
      <c r="C5" s="144"/>
      <c r="D5" s="144"/>
      <c r="E5" s="145"/>
      <c r="F5" s="146" t="s">
        <v>51</v>
      </c>
      <c r="G5" s="144"/>
      <c r="H5" s="144"/>
      <c r="I5" s="144"/>
      <c r="J5" s="144"/>
      <c r="K5" s="145"/>
      <c r="L5" s="146" t="s">
        <v>50</v>
      </c>
      <c r="M5" s="144"/>
      <c r="N5" s="144"/>
      <c r="O5" s="144"/>
      <c r="P5" s="144"/>
      <c r="Q5" s="144"/>
      <c r="R5" s="170"/>
    </row>
    <row r="6" spans="1:20" ht="15.75" customHeight="1" x14ac:dyDescent="0.25">
      <c r="A6" s="147" t="s">
        <v>49</v>
      </c>
      <c r="B6" s="185" t="s">
        <v>48</v>
      </c>
      <c r="C6" s="188" t="s">
        <v>43</v>
      </c>
      <c r="D6" s="189"/>
      <c r="E6" s="190"/>
      <c r="F6" s="171" t="s">
        <v>47</v>
      </c>
      <c r="G6" s="171" t="s">
        <v>46</v>
      </c>
      <c r="H6" s="174" t="s">
        <v>45</v>
      </c>
      <c r="I6" s="175"/>
      <c r="J6" s="175"/>
      <c r="K6" s="175"/>
      <c r="L6" s="175"/>
      <c r="M6" s="175"/>
      <c r="N6" s="175"/>
      <c r="O6" s="175"/>
      <c r="P6" s="175"/>
      <c r="Q6" s="176"/>
      <c r="R6" s="196" t="s">
        <v>44</v>
      </c>
      <c r="S6" s="199" t="s">
        <v>93</v>
      </c>
      <c r="T6" s="202" t="s">
        <v>94</v>
      </c>
    </row>
    <row r="7" spans="1:20" ht="36" customHeight="1" x14ac:dyDescent="0.25">
      <c r="A7" s="148"/>
      <c r="B7" s="186"/>
      <c r="C7" s="139" t="s">
        <v>43</v>
      </c>
      <c r="D7" s="141" t="s">
        <v>42</v>
      </c>
      <c r="E7" s="191" t="s">
        <v>41</v>
      </c>
      <c r="F7" s="172"/>
      <c r="G7" s="172"/>
      <c r="H7" s="177" t="s">
        <v>40</v>
      </c>
      <c r="I7" s="166" t="s">
        <v>39</v>
      </c>
      <c r="J7" s="166"/>
      <c r="K7" s="166"/>
      <c r="L7" s="136" t="s">
        <v>38</v>
      </c>
      <c r="M7" s="137"/>
      <c r="N7" s="138"/>
      <c r="O7" s="167" t="s">
        <v>37</v>
      </c>
      <c r="P7" s="167"/>
      <c r="Q7" s="168"/>
      <c r="R7" s="197"/>
      <c r="S7" s="200"/>
      <c r="T7" s="203"/>
    </row>
    <row r="8" spans="1:20" s="24" customFormat="1" ht="42" customHeight="1" thickBot="1" x14ac:dyDescent="0.3">
      <c r="A8" s="149"/>
      <c r="B8" s="187"/>
      <c r="C8" s="140"/>
      <c r="D8" s="142"/>
      <c r="E8" s="192"/>
      <c r="F8" s="173"/>
      <c r="G8" s="173"/>
      <c r="H8" s="178"/>
      <c r="I8" s="28" t="s">
        <v>36</v>
      </c>
      <c r="J8" s="28" t="s">
        <v>34</v>
      </c>
      <c r="K8" s="27" t="s">
        <v>33</v>
      </c>
      <c r="L8" s="28" t="s">
        <v>35</v>
      </c>
      <c r="M8" s="28" t="s">
        <v>34</v>
      </c>
      <c r="N8" s="28" t="s">
        <v>33</v>
      </c>
      <c r="O8" s="28" t="s">
        <v>32</v>
      </c>
      <c r="P8" s="27" t="s">
        <v>31</v>
      </c>
      <c r="Q8" s="26" t="s">
        <v>30</v>
      </c>
      <c r="R8" s="198"/>
      <c r="S8" s="201"/>
      <c r="T8" s="204"/>
    </row>
    <row r="9" spans="1:20" s="25" customFormat="1" ht="15" customHeight="1" x14ac:dyDescent="0.25">
      <c r="A9" s="179">
        <v>1</v>
      </c>
      <c r="B9" s="162">
        <v>2</v>
      </c>
      <c r="C9" s="164">
        <v>3</v>
      </c>
      <c r="D9" s="100">
        <v>4</v>
      </c>
      <c r="E9" s="101">
        <v>5</v>
      </c>
      <c r="F9" s="102">
        <v>6</v>
      </c>
      <c r="G9" s="181">
        <v>7</v>
      </c>
      <c r="H9" s="103">
        <v>8</v>
      </c>
      <c r="I9" s="158">
        <v>9</v>
      </c>
      <c r="J9" s="160">
        <v>10</v>
      </c>
      <c r="K9" s="158">
        <v>11</v>
      </c>
      <c r="L9" s="158">
        <v>12</v>
      </c>
      <c r="M9" s="160">
        <v>13</v>
      </c>
      <c r="N9" s="158">
        <v>14</v>
      </c>
      <c r="O9" s="158">
        <v>15</v>
      </c>
      <c r="P9" s="158">
        <v>16</v>
      </c>
      <c r="Q9" s="183">
        <v>17</v>
      </c>
      <c r="R9" s="179">
        <v>18</v>
      </c>
      <c r="S9" s="205">
        <v>19</v>
      </c>
      <c r="T9" s="207">
        <v>20</v>
      </c>
    </row>
    <row r="10" spans="1:20" s="24" customFormat="1" ht="43.5" customHeight="1" thickBot="1" x14ac:dyDescent="0.3">
      <c r="A10" s="180"/>
      <c r="B10" s="163"/>
      <c r="C10" s="165"/>
      <c r="D10" s="104" t="s">
        <v>29</v>
      </c>
      <c r="E10" s="105" t="s">
        <v>28</v>
      </c>
      <c r="F10" s="106" t="s">
        <v>27</v>
      </c>
      <c r="G10" s="182"/>
      <c r="H10" s="107" t="s">
        <v>26</v>
      </c>
      <c r="I10" s="159"/>
      <c r="J10" s="161"/>
      <c r="K10" s="159"/>
      <c r="L10" s="159"/>
      <c r="M10" s="161"/>
      <c r="N10" s="159"/>
      <c r="O10" s="159"/>
      <c r="P10" s="159"/>
      <c r="Q10" s="184"/>
      <c r="R10" s="180"/>
      <c r="S10" s="206"/>
      <c r="T10" s="208"/>
    </row>
    <row r="11" spans="1:20" s="24" customFormat="1" ht="24.95" customHeight="1" x14ac:dyDescent="0.25">
      <c r="A11" s="108">
        <v>1</v>
      </c>
      <c r="B11" s="109" t="s">
        <v>16</v>
      </c>
      <c r="C11" s="110">
        <v>2</v>
      </c>
      <c r="D11" s="111">
        <f t="shared" ref="D11:D16" si="0">(J11+K11+M11+N11)*C11/F11</f>
        <v>0</v>
      </c>
      <c r="E11" s="112">
        <f t="shared" ref="E11:E16" si="1">(I11-K11+L11-N11+O11)*C11/F11</f>
        <v>1.2</v>
      </c>
      <c r="F11" s="113">
        <f t="shared" ref="F11:F16" si="2">G11+H11</f>
        <v>50</v>
      </c>
      <c r="G11" s="113">
        <v>20</v>
      </c>
      <c r="H11" s="110">
        <f t="shared" ref="H11:H16" si="3">I11+L11+O11</f>
        <v>30</v>
      </c>
      <c r="I11" s="114"/>
      <c r="J11" s="114"/>
      <c r="K11" s="114"/>
      <c r="L11" s="114">
        <v>30</v>
      </c>
      <c r="M11" s="114"/>
      <c r="N11" s="114"/>
      <c r="O11" s="114"/>
      <c r="P11" s="114"/>
      <c r="Q11" s="115"/>
      <c r="R11" s="116" t="s">
        <v>3</v>
      </c>
      <c r="S11" s="53" t="s">
        <v>98</v>
      </c>
      <c r="T11" s="58" t="s">
        <v>138</v>
      </c>
    </row>
    <row r="12" spans="1:20" s="24" customFormat="1" ht="24.95" customHeight="1" x14ac:dyDescent="0.25">
      <c r="A12" s="108">
        <v>2</v>
      </c>
      <c r="B12" s="109" t="s">
        <v>69</v>
      </c>
      <c r="C12" s="110">
        <v>1</v>
      </c>
      <c r="D12" s="111">
        <f t="shared" si="0"/>
        <v>0.5</v>
      </c>
      <c r="E12" s="112">
        <f t="shared" si="1"/>
        <v>0.5</v>
      </c>
      <c r="F12" s="113">
        <f t="shared" si="2"/>
        <v>30</v>
      </c>
      <c r="G12" s="113">
        <v>15</v>
      </c>
      <c r="H12" s="110">
        <f t="shared" si="3"/>
        <v>15</v>
      </c>
      <c r="I12" s="114">
        <v>15</v>
      </c>
      <c r="J12" s="114">
        <v>15</v>
      </c>
      <c r="K12" s="114"/>
      <c r="L12" s="114"/>
      <c r="M12" s="114"/>
      <c r="N12" s="114"/>
      <c r="O12" s="114"/>
      <c r="P12" s="114"/>
      <c r="Q12" s="115"/>
      <c r="R12" s="116" t="s">
        <v>3</v>
      </c>
      <c r="S12" s="53" t="s">
        <v>102</v>
      </c>
      <c r="T12" s="58" t="s">
        <v>150</v>
      </c>
    </row>
    <row r="13" spans="1:20" s="24" customFormat="1" ht="24.95" customHeight="1" x14ac:dyDescent="0.25">
      <c r="A13" s="108">
        <v>3</v>
      </c>
      <c r="B13" s="109" t="s">
        <v>68</v>
      </c>
      <c r="C13" s="110">
        <v>2</v>
      </c>
      <c r="D13" s="111">
        <f t="shared" si="0"/>
        <v>0</v>
      </c>
      <c r="E13" s="112">
        <f t="shared" si="1"/>
        <v>1.2</v>
      </c>
      <c r="F13" s="113">
        <f t="shared" si="2"/>
        <v>50</v>
      </c>
      <c r="G13" s="113">
        <v>20</v>
      </c>
      <c r="H13" s="110">
        <f t="shared" si="3"/>
        <v>30</v>
      </c>
      <c r="I13" s="114"/>
      <c r="J13" s="114"/>
      <c r="K13" s="114"/>
      <c r="L13" s="114"/>
      <c r="M13" s="114"/>
      <c r="N13" s="114"/>
      <c r="O13" s="114">
        <v>30</v>
      </c>
      <c r="P13" s="114"/>
      <c r="Q13" s="115" t="s">
        <v>8</v>
      </c>
      <c r="R13" s="116" t="s">
        <v>3</v>
      </c>
      <c r="S13" s="53" t="s">
        <v>118</v>
      </c>
      <c r="T13" s="58" t="s">
        <v>151</v>
      </c>
    </row>
    <row r="14" spans="1:20" s="24" customFormat="1" ht="24.95" customHeight="1" x14ac:dyDescent="0.25">
      <c r="A14" s="108">
        <v>4</v>
      </c>
      <c r="B14" s="109" t="s">
        <v>67</v>
      </c>
      <c r="C14" s="110">
        <v>5</v>
      </c>
      <c r="D14" s="111">
        <f t="shared" si="0"/>
        <v>0</v>
      </c>
      <c r="E14" s="112">
        <f t="shared" si="1"/>
        <v>2.3076923076923075</v>
      </c>
      <c r="F14" s="113">
        <f t="shared" si="2"/>
        <v>130</v>
      </c>
      <c r="G14" s="113">
        <v>70</v>
      </c>
      <c r="H14" s="110">
        <f t="shared" si="3"/>
        <v>60</v>
      </c>
      <c r="I14" s="114">
        <v>45</v>
      </c>
      <c r="J14" s="114"/>
      <c r="K14" s="114"/>
      <c r="L14" s="114"/>
      <c r="M14" s="114"/>
      <c r="N14" s="114"/>
      <c r="O14" s="114">
        <v>15</v>
      </c>
      <c r="P14" s="114"/>
      <c r="Q14" s="115" t="s">
        <v>8</v>
      </c>
      <c r="R14" s="116" t="s">
        <v>10</v>
      </c>
      <c r="S14" s="53" t="s">
        <v>97</v>
      </c>
      <c r="T14" s="58" t="s">
        <v>149</v>
      </c>
    </row>
    <row r="15" spans="1:20" s="24" customFormat="1" ht="24.95" customHeight="1" x14ac:dyDescent="0.25">
      <c r="A15" s="108">
        <v>5</v>
      </c>
      <c r="B15" s="109" t="s">
        <v>66</v>
      </c>
      <c r="C15" s="110">
        <v>5</v>
      </c>
      <c r="D15" s="111">
        <f t="shared" si="0"/>
        <v>0</v>
      </c>
      <c r="E15" s="112">
        <f t="shared" si="1"/>
        <v>3.6206896551724137</v>
      </c>
      <c r="F15" s="113">
        <f t="shared" si="2"/>
        <v>145</v>
      </c>
      <c r="G15" s="113">
        <v>40</v>
      </c>
      <c r="H15" s="110">
        <f t="shared" si="3"/>
        <v>105</v>
      </c>
      <c r="I15" s="114">
        <v>45</v>
      </c>
      <c r="J15" s="114"/>
      <c r="K15" s="114"/>
      <c r="L15" s="114"/>
      <c r="M15" s="114"/>
      <c r="N15" s="114"/>
      <c r="O15" s="114">
        <v>60</v>
      </c>
      <c r="P15" s="114"/>
      <c r="Q15" s="115" t="s">
        <v>8</v>
      </c>
      <c r="R15" s="116" t="s">
        <v>10</v>
      </c>
      <c r="S15" s="53" t="s">
        <v>97</v>
      </c>
      <c r="T15" s="58" t="s">
        <v>147</v>
      </c>
    </row>
    <row r="16" spans="1:20" s="24" customFormat="1" ht="24.95" customHeight="1" thickBot="1" x14ac:dyDescent="0.3">
      <c r="A16" s="108">
        <v>6</v>
      </c>
      <c r="B16" s="109" t="s">
        <v>60</v>
      </c>
      <c r="C16" s="110">
        <v>4</v>
      </c>
      <c r="D16" s="111">
        <f t="shared" si="0"/>
        <v>0</v>
      </c>
      <c r="E16" s="117">
        <f t="shared" si="1"/>
        <v>2</v>
      </c>
      <c r="F16" s="118">
        <f t="shared" si="2"/>
        <v>120</v>
      </c>
      <c r="G16" s="118">
        <v>60</v>
      </c>
      <c r="H16" s="119">
        <f t="shared" si="3"/>
        <v>60</v>
      </c>
      <c r="I16" s="114">
        <v>45</v>
      </c>
      <c r="J16" s="114"/>
      <c r="K16" s="114"/>
      <c r="L16" s="114">
        <v>15</v>
      </c>
      <c r="M16" s="114"/>
      <c r="N16" s="114"/>
      <c r="O16" s="114"/>
      <c r="P16" s="114"/>
      <c r="Q16" s="115"/>
      <c r="R16" s="116" t="s">
        <v>3</v>
      </c>
      <c r="S16" s="53" t="s">
        <v>99</v>
      </c>
      <c r="T16" s="58" t="s">
        <v>152</v>
      </c>
    </row>
    <row r="17" spans="1:20" s="24" customFormat="1" ht="24.95" customHeight="1" thickBot="1" x14ac:dyDescent="0.3">
      <c r="A17" s="156" t="s">
        <v>65</v>
      </c>
      <c r="B17" s="157"/>
      <c r="C17" s="5">
        <f t="shared" ref="C17:P17" si="4">SUM(C11:C16)</f>
        <v>19</v>
      </c>
      <c r="D17" s="6">
        <f t="shared" si="4"/>
        <v>0.5</v>
      </c>
      <c r="E17" s="9">
        <f t="shared" si="4"/>
        <v>10.828381962864722</v>
      </c>
      <c r="F17" s="22">
        <f t="shared" si="4"/>
        <v>525</v>
      </c>
      <c r="G17" s="22">
        <f t="shared" si="4"/>
        <v>225</v>
      </c>
      <c r="H17" s="5">
        <f t="shared" si="4"/>
        <v>300</v>
      </c>
      <c r="I17" s="5">
        <f t="shared" si="4"/>
        <v>150</v>
      </c>
      <c r="J17" s="5">
        <f t="shared" si="4"/>
        <v>15</v>
      </c>
      <c r="K17" s="5">
        <f t="shared" si="4"/>
        <v>0</v>
      </c>
      <c r="L17" s="5">
        <f t="shared" si="4"/>
        <v>45</v>
      </c>
      <c r="M17" s="5">
        <f t="shared" si="4"/>
        <v>0</v>
      </c>
      <c r="N17" s="5">
        <f t="shared" si="4"/>
        <v>0</v>
      </c>
      <c r="O17" s="5">
        <f t="shared" si="4"/>
        <v>105</v>
      </c>
      <c r="P17" s="7">
        <f t="shared" si="4"/>
        <v>0</v>
      </c>
      <c r="Q17" s="4"/>
      <c r="R17" s="3"/>
      <c r="S17" s="54"/>
      <c r="T17" s="59"/>
    </row>
    <row r="18" spans="1:20" s="24" customFormat="1" ht="24.95" customHeight="1" x14ac:dyDescent="0.25">
      <c r="A18" s="108">
        <v>1</v>
      </c>
      <c r="B18" s="109" t="s">
        <v>16</v>
      </c>
      <c r="C18" s="110">
        <v>2</v>
      </c>
      <c r="D18" s="111">
        <f t="shared" ref="D18:D24" si="5">(J18+K18+M18+N18)*C18/F18</f>
        <v>0</v>
      </c>
      <c r="E18" s="112">
        <f t="shared" ref="E18:E24" si="6">(I18-K18+L18-N18+O18)*C18/F18</f>
        <v>1.2</v>
      </c>
      <c r="F18" s="113">
        <f t="shared" ref="F18:F26" si="7">G18+H18</f>
        <v>50</v>
      </c>
      <c r="G18" s="113">
        <v>20</v>
      </c>
      <c r="H18" s="119">
        <f t="shared" ref="H18:H26" si="8">I18+L18+O18</f>
        <v>30</v>
      </c>
      <c r="I18" s="114"/>
      <c r="J18" s="114"/>
      <c r="K18" s="114"/>
      <c r="L18" s="114">
        <v>30</v>
      </c>
      <c r="M18" s="114"/>
      <c r="N18" s="114"/>
      <c r="O18" s="114"/>
      <c r="P18" s="114"/>
      <c r="Q18" s="115"/>
      <c r="R18" s="116" t="s">
        <v>10</v>
      </c>
      <c r="S18" s="53" t="s">
        <v>98</v>
      </c>
      <c r="T18" s="58" t="s">
        <v>138</v>
      </c>
    </row>
    <row r="19" spans="1:20" s="24" customFormat="1" ht="24.95" customHeight="1" x14ac:dyDescent="0.25">
      <c r="A19" s="108">
        <v>2</v>
      </c>
      <c r="B19" s="109" t="s">
        <v>64</v>
      </c>
      <c r="C19" s="110">
        <v>4</v>
      </c>
      <c r="D19" s="111">
        <f t="shared" si="5"/>
        <v>0.6</v>
      </c>
      <c r="E19" s="112">
        <f t="shared" si="6"/>
        <v>2.4</v>
      </c>
      <c r="F19" s="113">
        <f t="shared" si="7"/>
        <v>100</v>
      </c>
      <c r="G19" s="113">
        <v>40</v>
      </c>
      <c r="H19" s="119">
        <f t="shared" si="8"/>
        <v>60</v>
      </c>
      <c r="I19" s="114">
        <v>15</v>
      </c>
      <c r="J19" s="114">
        <v>15</v>
      </c>
      <c r="K19" s="114"/>
      <c r="L19" s="114">
        <v>15</v>
      </c>
      <c r="M19" s="114"/>
      <c r="N19" s="114"/>
      <c r="O19" s="114">
        <v>30</v>
      </c>
      <c r="P19" s="114"/>
      <c r="Q19" s="115" t="s">
        <v>12</v>
      </c>
      <c r="R19" s="116" t="s">
        <v>10</v>
      </c>
      <c r="S19" s="53" t="s">
        <v>100</v>
      </c>
      <c r="T19" s="58" t="s">
        <v>153</v>
      </c>
    </row>
    <row r="20" spans="1:20" ht="37.15" customHeight="1" x14ac:dyDescent="0.25">
      <c r="A20" s="108">
        <v>3</v>
      </c>
      <c r="B20" s="109" t="s">
        <v>63</v>
      </c>
      <c r="C20" s="110">
        <v>4</v>
      </c>
      <c r="D20" s="111">
        <f t="shared" si="5"/>
        <v>0</v>
      </c>
      <c r="E20" s="112">
        <f t="shared" si="6"/>
        <v>2.2641509433962264</v>
      </c>
      <c r="F20" s="113">
        <f t="shared" si="7"/>
        <v>106</v>
      </c>
      <c r="G20" s="113">
        <v>46</v>
      </c>
      <c r="H20" s="119">
        <f t="shared" si="8"/>
        <v>60</v>
      </c>
      <c r="I20" s="114">
        <v>15</v>
      </c>
      <c r="J20" s="114"/>
      <c r="K20" s="114"/>
      <c r="L20" s="114">
        <v>15</v>
      </c>
      <c r="M20" s="114"/>
      <c r="N20" s="114"/>
      <c r="O20" s="114">
        <v>30</v>
      </c>
      <c r="P20" s="114"/>
      <c r="Q20" s="115" t="s">
        <v>12</v>
      </c>
      <c r="R20" s="116" t="s">
        <v>3</v>
      </c>
      <c r="S20" s="53" t="s">
        <v>101</v>
      </c>
      <c r="T20" s="58" t="s">
        <v>154</v>
      </c>
    </row>
    <row r="21" spans="1:20" ht="24.95" customHeight="1" x14ac:dyDescent="0.25">
      <c r="A21" s="108">
        <v>4</v>
      </c>
      <c r="B21" s="109" t="s">
        <v>62</v>
      </c>
      <c r="C21" s="110">
        <v>2</v>
      </c>
      <c r="D21" s="111">
        <f t="shared" si="5"/>
        <v>0</v>
      </c>
      <c r="E21" s="112">
        <f t="shared" si="6"/>
        <v>1</v>
      </c>
      <c r="F21" s="113">
        <f t="shared" si="7"/>
        <v>60</v>
      </c>
      <c r="G21" s="113">
        <v>30</v>
      </c>
      <c r="H21" s="119">
        <f t="shared" si="8"/>
        <v>30</v>
      </c>
      <c r="I21" s="114"/>
      <c r="J21" s="114"/>
      <c r="K21" s="114"/>
      <c r="L21" s="114">
        <v>30</v>
      </c>
      <c r="M21" s="114"/>
      <c r="N21" s="114"/>
      <c r="O21" s="114"/>
      <c r="P21" s="114"/>
      <c r="Q21" s="115"/>
      <c r="R21" s="116" t="s">
        <v>10</v>
      </c>
      <c r="S21" s="53" t="s">
        <v>97</v>
      </c>
      <c r="T21" s="58" t="s">
        <v>137</v>
      </c>
    </row>
    <row r="22" spans="1:20" ht="24.95" customHeight="1" x14ac:dyDescent="0.25">
      <c r="A22" s="108">
        <v>5</v>
      </c>
      <c r="B22" s="109" t="s">
        <v>61</v>
      </c>
      <c r="C22" s="110">
        <v>4</v>
      </c>
      <c r="D22" s="111">
        <f t="shared" si="5"/>
        <v>1</v>
      </c>
      <c r="E22" s="112">
        <f t="shared" si="6"/>
        <v>1.5</v>
      </c>
      <c r="F22" s="113">
        <f t="shared" si="7"/>
        <v>120</v>
      </c>
      <c r="G22" s="113">
        <v>75</v>
      </c>
      <c r="H22" s="119">
        <f t="shared" si="8"/>
        <v>45</v>
      </c>
      <c r="I22" s="114">
        <v>30</v>
      </c>
      <c r="J22" s="114">
        <v>30</v>
      </c>
      <c r="K22" s="114"/>
      <c r="L22" s="114"/>
      <c r="M22" s="114"/>
      <c r="N22" s="114"/>
      <c r="O22" s="114">
        <v>15</v>
      </c>
      <c r="P22" s="114"/>
      <c r="Q22" s="115" t="s">
        <v>8</v>
      </c>
      <c r="R22" s="116" t="s">
        <v>3</v>
      </c>
      <c r="S22" s="53" t="s">
        <v>97</v>
      </c>
      <c r="T22" s="58" t="s">
        <v>124</v>
      </c>
    </row>
    <row r="23" spans="1:20" s="24" customFormat="1" ht="24.95" customHeight="1" x14ac:dyDescent="0.25">
      <c r="A23" s="108">
        <v>6</v>
      </c>
      <c r="B23" s="109" t="s">
        <v>69</v>
      </c>
      <c r="C23" s="110">
        <v>2</v>
      </c>
      <c r="D23" s="111">
        <f>(J23+K23+M23+N23)*C23/F23</f>
        <v>0</v>
      </c>
      <c r="E23" s="112">
        <f>(I23-K23+L23-N23+O23)*C23/F23</f>
        <v>1</v>
      </c>
      <c r="F23" s="113">
        <f>G23+H23</f>
        <v>60</v>
      </c>
      <c r="G23" s="113">
        <v>30</v>
      </c>
      <c r="H23" s="110">
        <f>I23+L23+O23</f>
        <v>30</v>
      </c>
      <c r="I23" s="114"/>
      <c r="J23" s="114"/>
      <c r="K23" s="114"/>
      <c r="L23" s="114"/>
      <c r="M23" s="114"/>
      <c r="N23" s="114"/>
      <c r="O23" s="114">
        <v>30</v>
      </c>
      <c r="P23" s="114"/>
      <c r="Q23" s="115" t="s">
        <v>8</v>
      </c>
      <c r="R23" s="116" t="s">
        <v>10</v>
      </c>
      <c r="S23" s="53" t="s">
        <v>102</v>
      </c>
      <c r="T23" s="58" t="s">
        <v>155</v>
      </c>
    </row>
    <row r="24" spans="1:20" ht="24.95" customHeight="1" thickBot="1" x14ac:dyDescent="0.3">
      <c r="A24" s="108">
        <v>7</v>
      </c>
      <c r="B24" s="109" t="s">
        <v>60</v>
      </c>
      <c r="C24" s="110">
        <v>5</v>
      </c>
      <c r="D24" s="111">
        <f t="shared" si="5"/>
        <v>0</v>
      </c>
      <c r="E24" s="112">
        <f t="shared" si="6"/>
        <v>2</v>
      </c>
      <c r="F24" s="113">
        <f t="shared" si="7"/>
        <v>150</v>
      </c>
      <c r="G24" s="113">
        <v>90</v>
      </c>
      <c r="H24" s="119">
        <f t="shared" si="8"/>
        <v>60</v>
      </c>
      <c r="I24" s="114">
        <v>45</v>
      </c>
      <c r="J24" s="114"/>
      <c r="K24" s="114"/>
      <c r="L24" s="114"/>
      <c r="M24" s="114"/>
      <c r="N24" s="114"/>
      <c r="O24" s="114">
        <v>15</v>
      </c>
      <c r="P24" s="114"/>
      <c r="Q24" s="115" t="s">
        <v>8</v>
      </c>
      <c r="R24" s="116" t="s">
        <v>10</v>
      </c>
      <c r="S24" s="53" t="s">
        <v>99</v>
      </c>
      <c r="T24" s="58" t="s">
        <v>152</v>
      </c>
    </row>
    <row r="25" spans="1:20" ht="24.95" customHeight="1" thickBot="1" x14ac:dyDescent="0.3">
      <c r="A25" s="156" t="s">
        <v>59</v>
      </c>
      <c r="B25" s="157"/>
      <c r="C25" s="5">
        <f t="shared" ref="C25:P25" si="9">SUM(C18:C24)</f>
        <v>23</v>
      </c>
      <c r="D25" s="6">
        <f t="shared" si="9"/>
        <v>1.6</v>
      </c>
      <c r="E25" s="9">
        <f t="shared" si="9"/>
        <v>11.364150943396226</v>
      </c>
      <c r="F25" s="22">
        <f t="shared" si="9"/>
        <v>646</v>
      </c>
      <c r="G25" s="22">
        <f t="shared" si="9"/>
        <v>331</v>
      </c>
      <c r="H25" s="5">
        <f t="shared" si="9"/>
        <v>315</v>
      </c>
      <c r="I25" s="5">
        <f t="shared" si="9"/>
        <v>105</v>
      </c>
      <c r="J25" s="5">
        <f t="shared" si="9"/>
        <v>45</v>
      </c>
      <c r="K25" s="5">
        <f t="shared" si="9"/>
        <v>0</v>
      </c>
      <c r="L25" s="5">
        <f t="shared" si="9"/>
        <v>90</v>
      </c>
      <c r="M25" s="5">
        <f t="shared" si="9"/>
        <v>0</v>
      </c>
      <c r="N25" s="5">
        <f t="shared" si="9"/>
        <v>0</v>
      </c>
      <c r="O25" s="5">
        <f t="shared" si="9"/>
        <v>120</v>
      </c>
      <c r="P25" s="19">
        <f t="shared" si="9"/>
        <v>0</v>
      </c>
      <c r="Q25" s="18"/>
      <c r="R25" s="3"/>
      <c r="S25" s="54"/>
      <c r="T25" s="59"/>
    </row>
    <row r="26" spans="1:20" ht="24.95" customHeight="1" x14ac:dyDescent="0.25">
      <c r="A26" s="108">
        <v>1</v>
      </c>
      <c r="B26" s="109" t="s">
        <v>58</v>
      </c>
      <c r="C26" s="110">
        <v>8</v>
      </c>
      <c r="D26" s="111">
        <f>(J26+K26+M26+N26)*C26/F26</f>
        <v>0</v>
      </c>
      <c r="E26" s="112">
        <f>(I26-K26+L26-N26+O26)*C26/F26</f>
        <v>4</v>
      </c>
      <c r="F26" s="113">
        <f t="shared" si="7"/>
        <v>240</v>
      </c>
      <c r="G26" s="113">
        <v>120</v>
      </c>
      <c r="H26" s="119">
        <f t="shared" si="8"/>
        <v>120</v>
      </c>
      <c r="I26" s="114"/>
      <c r="J26" s="114"/>
      <c r="K26" s="114"/>
      <c r="L26" s="114">
        <v>120</v>
      </c>
      <c r="M26" s="114"/>
      <c r="N26" s="114"/>
      <c r="O26" s="114"/>
      <c r="P26" s="114"/>
      <c r="Q26" s="115"/>
      <c r="R26" s="116" t="s">
        <v>3</v>
      </c>
      <c r="S26" s="53"/>
      <c r="T26" s="58"/>
    </row>
    <row r="27" spans="1:20" ht="24.95" customHeight="1" thickBot="1" x14ac:dyDescent="0.3">
      <c r="A27" s="108">
        <v>2</v>
      </c>
      <c r="B27" s="109" t="s">
        <v>4</v>
      </c>
      <c r="C27" s="110">
        <v>10</v>
      </c>
      <c r="D27" s="111">
        <f>(J27+K27+M27+N27)*C27/F27</f>
        <v>0</v>
      </c>
      <c r="E27" s="112">
        <f>(I27-K27+L27-N27+O27)*C27/F27</f>
        <v>9.6</v>
      </c>
      <c r="F27" s="113">
        <f>G27+H27</f>
        <v>250</v>
      </c>
      <c r="G27" s="113">
        <v>10</v>
      </c>
      <c r="H27" s="119">
        <f>I27+L27+O27</f>
        <v>240</v>
      </c>
      <c r="I27" s="114"/>
      <c r="J27" s="114"/>
      <c r="K27" s="114"/>
      <c r="L27" s="114"/>
      <c r="M27" s="114"/>
      <c r="N27" s="114"/>
      <c r="O27" s="114">
        <v>240</v>
      </c>
      <c r="P27" s="114"/>
      <c r="Q27" s="115"/>
      <c r="R27" s="116" t="s">
        <v>3</v>
      </c>
      <c r="S27" s="53" t="s">
        <v>97</v>
      </c>
      <c r="T27" s="58" t="s">
        <v>149</v>
      </c>
    </row>
    <row r="28" spans="1:20" ht="24.95" customHeight="1" thickBot="1" x14ac:dyDescent="0.3">
      <c r="A28" s="156" t="s">
        <v>2</v>
      </c>
      <c r="B28" s="157"/>
      <c r="C28" s="5">
        <f t="shared" ref="C28:P28" si="10">SUM(C26:C27)</f>
        <v>18</v>
      </c>
      <c r="D28" s="6">
        <f t="shared" si="10"/>
        <v>0</v>
      </c>
      <c r="E28" s="9">
        <f t="shared" si="10"/>
        <v>13.6</v>
      </c>
      <c r="F28" s="22">
        <f t="shared" si="10"/>
        <v>490</v>
      </c>
      <c r="G28" s="22">
        <f t="shared" si="10"/>
        <v>130</v>
      </c>
      <c r="H28" s="5">
        <f t="shared" si="10"/>
        <v>360</v>
      </c>
      <c r="I28" s="5">
        <f t="shared" si="10"/>
        <v>0</v>
      </c>
      <c r="J28" s="5">
        <f t="shared" si="10"/>
        <v>0</v>
      </c>
      <c r="K28" s="5">
        <f t="shared" si="10"/>
        <v>0</v>
      </c>
      <c r="L28" s="5">
        <f t="shared" si="10"/>
        <v>120</v>
      </c>
      <c r="M28" s="5">
        <f t="shared" si="10"/>
        <v>0</v>
      </c>
      <c r="N28" s="5">
        <f t="shared" si="10"/>
        <v>0</v>
      </c>
      <c r="O28" s="5">
        <f t="shared" si="10"/>
        <v>240</v>
      </c>
      <c r="P28" s="19">
        <f t="shared" si="10"/>
        <v>0</v>
      </c>
      <c r="Q28" s="18"/>
      <c r="R28" s="3"/>
      <c r="S28" s="55"/>
      <c r="T28" s="60"/>
    </row>
    <row r="29" spans="1:20" ht="26.85" customHeight="1" thickBot="1" x14ac:dyDescent="0.3">
      <c r="A29" s="156" t="s">
        <v>57</v>
      </c>
      <c r="B29" s="157"/>
      <c r="C29" s="5">
        <f t="shared" ref="C29:P29" si="11">C17+C25+C28</f>
        <v>60</v>
      </c>
      <c r="D29" s="5">
        <f t="shared" si="11"/>
        <v>2.1</v>
      </c>
      <c r="E29" s="6">
        <f t="shared" si="11"/>
        <v>35.792532906260945</v>
      </c>
      <c r="F29" s="5">
        <f t="shared" si="11"/>
        <v>1661</v>
      </c>
      <c r="G29" s="5">
        <f t="shared" si="11"/>
        <v>686</v>
      </c>
      <c r="H29" s="5">
        <f t="shared" si="11"/>
        <v>975</v>
      </c>
      <c r="I29" s="5">
        <f t="shared" si="11"/>
        <v>255</v>
      </c>
      <c r="J29" s="5">
        <f t="shared" si="11"/>
        <v>60</v>
      </c>
      <c r="K29" s="5">
        <f t="shared" si="11"/>
        <v>0</v>
      </c>
      <c r="L29" s="5">
        <f t="shared" si="11"/>
        <v>255</v>
      </c>
      <c r="M29" s="5">
        <f t="shared" si="11"/>
        <v>0</v>
      </c>
      <c r="N29" s="5">
        <f t="shared" si="11"/>
        <v>0</v>
      </c>
      <c r="O29" s="5">
        <f t="shared" si="11"/>
        <v>465</v>
      </c>
      <c r="P29" s="5">
        <f t="shared" si="11"/>
        <v>0</v>
      </c>
      <c r="Q29" s="18"/>
      <c r="R29" s="3"/>
      <c r="S29" s="56"/>
      <c r="T29" s="57"/>
    </row>
    <row r="30" spans="1:20" x14ac:dyDescent="0.25">
      <c r="S30" s="30"/>
      <c r="T30" s="30"/>
    </row>
    <row r="31" spans="1:20" x14ac:dyDescent="0.25">
      <c r="S31" s="30"/>
      <c r="T31" s="30"/>
    </row>
  </sheetData>
  <mergeCells count="45">
    <mergeCell ref="A29:B29"/>
    <mergeCell ref="O9:O10"/>
    <mergeCell ref="P9:P10"/>
    <mergeCell ref="G9:G10"/>
    <mergeCell ref="I9:I10"/>
    <mergeCell ref="B9:B10"/>
    <mergeCell ref="C9:C10"/>
    <mergeCell ref="A28:B28"/>
    <mergeCell ref="A25:B25"/>
    <mergeCell ref="K9:K10"/>
    <mergeCell ref="L9:L10"/>
    <mergeCell ref="N9:N10"/>
    <mergeCell ref="A9:A10"/>
    <mergeCell ref="M9:M10"/>
    <mergeCell ref="J9:J10"/>
    <mergeCell ref="A17:B17"/>
    <mergeCell ref="I7:K7"/>
    <mergeCell ref="O7:Q7"/>
    <mergeCell ref="H7:H8"/>
    <mergeCell ref="H6:Q6"/>
    <mergeCell ref="C6:E6"/>
    <mergeCell ref="D7:D8"/>
    <mergeCell ref="F6:F8"/>
    <mergeCell ref="G6:G8"/>
    <mergeCell ref="R6:R8"/>
    <mergeCell ref="L7:N7"/>
    <mergeCell ref="S6:S8"/>
    <mergeCell ref="T6:T8"/>
    <mergeCell ref="S9:S10"/>
    <mergeCell ref="T9:T10"/>
    <mergeCell ref="R9:R10"/>
    <mergeCell ref="Q9:Q10"/>
    <mergeCell ref="A1:R1"/>
    <mergeCell ref="A2:R2"/>
    <mergeCell ref="A3:R3"/>
    <mergeCell ref="L4:R4"/>
    <mergeCell ref="L5:R5"/>
    <mergeCell ref="F4:K4"/>
    <mergeCell ref="F5:K5"/>
    <mergeCell ref="A6:A8"/>
    <mergeCell ref="B6:B8"/>
    <mergeCell ref="A4:E4"/>
    <mergeCell ref="A5:E5"/>
    <mergeCell ref="E7:E8"/>
    <mergeCell ref="C7:C8"/>
  </mergeCells>
  <pageMargins left="0.23622047244094491" right="0.23622047244094491" top="0.74803149606299213" bottom="0.74803149606299213" header="0.31496062992125984" footer="0.31496062992125984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31"/>
  <sheetViews>
    <sheetView topLeftCell="A25" zoomScaleNormal="100" workbookViewId="0">
      <selection activeCell="A5" sqref="A5:E5"/>
    </sheetView>
  </sheetViews>
  <sheetFormatPr defaultColWidth="9.140625" defaultRowHeight="15" x14ac:dyDescent="0.25"/>
  <cols>
    <col min="1" max="1" width="4.5703125" customWidth="1"/>
    <col min="2" max="2" width="36.140625" customWidth="1"/>
    <col min="3" max="16" width="10.7109375" style="1" customWidth="1"/>
    <col min="17" max="18" width="10.7109375" customWidth="1"/>
    <col min="19" max="19" width="16.42578125" hidden="1" customWidth="1"/>
    <col min="20" max="20" width="21.85546875" hidden="1" customWidth="1"/>
  </cols>
  <sheetData>
    <row r="1" spans="1:20" ht="30" customHeight="1" thickTop="1" thickBot="1" x14ac:dyDescent="0.35">
      <c r="A1" s="127" t="s">
        <v>119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9"/>
    </row>
    <row r="2" spans="1:20" ht="30.75" customHeight="1" x14ac:dyDescent="0.3">
      <c r="A2" s="153" t="s">
        <v>56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5"/>
    </row>
    <row r="3" spans="1:20" ht="30" customHeight="1" thickBot="1" x14ac:dyDescent="0.35">
      <c r="A3" s="150" t="s">
        <v>55</v>
      </c>
      <c r="B3" s="151"/>
      <c r="C3" s="151"/>
      <c r="D3" s="151"/>
      <c r="E3" s="151"/>
      <c r="F3" s="151"/>
      <c r="G3" s="151"/>
      <c r="H3" s="151"/>
      <c r="I3" s="151"/>
      <c r="J3" s="151"/>
      <c r="K3" s="151"/>
      <c r="L3" s="151"/>
      <c r="M3" s="151"/>
      <c r="N3" s="151"/>
      <c r="O3" s="151"/>
      <c r="P3" s="151"/>
      <c r="Q3" s="151"/>
      <c r="R3" s="152"/>
    </row>
    <row r="4" spans="1:20" ht="30.75" customHeight="1" x14ac:dyDescent="0.25">
      <c r="A4" s="130" t="s">
        <v>92</v>
      </c>
      <c r="B4" s="131"/>
      <c r="C4" s="131"/>
      <c r="D4" s="131"/>
      <c r="E4" s="132"/>
      <c r="F4" s="133" t="s">
        <v>91</v>
      </c>
      <c r="G4" s="131"/>
      <c r="H4" s="131"/>
      <c r="I4" s="131"/>
      <c r="J4" s="131"/>
      <c r="K4" s="132"/>
      <c r="L4" s="133" t="s">
        <v>156</v>
      </c>
      <c r="M4" s="131"/>
      <c r="N4" s="131"/>
      <c r="O4" s="131"/>
      <c r="P4" s="131"/>
      <c r="Q4" s="131"/>
      <c r="R4" s="169"/>
    </row>
    <row r="5" spans="1:20" ht="30" customHeight="1" thickBot="1" x14ac:dyDescent="0.3">
      <c r="A5" s="143" t="s">
        <v>157</v>
      </c>
      <c r="B5" s="144"/>
      <c r="C5" s="144"/>
      <c r="D5" s="144"/>
      <c r="E5" s="145"/>
      <c r="F5" s="146" t="s">
        <v>51</v>
      </c>
      <c r="G5" s="144"/>
      <c r="H5" s="144"/>
      <c r="I5" s="144"/>
      <c r="J5" s="144"/>
      <c r="K5" s="145"/>
      <c r="L5" s="146" t="s">
        <v>50</v>
      </c>
      <c r="M5" s="144"/>
      <c r="N5" s="144"/>
      <c r="O5" s="144"/>
      <c r="P5" s="144"/>
      <c r="Q5" s="144"/>
      <c r="R5" s="170"/>
    </row>
    <row r="6" spans="1:20" ht="15.75" customHeight="1" x14ac:dyDescent="0.25">
      <c r="A6" s="147" t="s">
        <v>49</v>
      </c>
      <c r="B6" s="185" t="s">
        <v>48</v>
      </c>
      <c r="C6" s="188" t="s">
        <v>43</v>
      </c>
      <c r="D6" s="189"/>
      <c r="E6" s="190"/>
      <c r="F6" s="171" t="s">
        <v>47</v>
      </c>
      <c r="G6" s="171" t="s">
        <v>46</v>
      </c>
      <c r="H6" s="174" t="s">
        <v>45</v>
      </c>
      <c r="I6" s="175"/>
      <c r="J6" s="175"/>
      <c r="K6" s="175"/>
      <c r="L6" s="175"/>
      <c r="M6" s="175"/>
      <c r="N6" s="175"/>
      <c r="O6" s="175"/>
      <c r="P6" s="175"/>
      <c r="Q6" s="176"/>
      <c r="R6" s="193" t="s">
        <v>44</v>
      </c>
      <c r="S6" s="210" t="s">
        <v>93</v>
      </c>
      <c r="T6" s="210" t="s">
        <v>94</v>
      </c>
    </row>
    <row r="7" spans="1:20" ht="36" customHeight="1" x14ac:dyDescent="0.25">
      <c r="A7" s="148"/>
      <c r="B7" s="186"/>
      <c r="C7" s="139" t="s">
        <v>43</v>
      </c>
      <c r="D7" s="141" t="s">
        <v>42</v>
      </c>
      <c r="E7" s="191" t="s">
        <v>41</v>
      </c>
      <c r="F7" s="172"/>
      <c r="G7" s="172"/>
      <c r="H7" s="177" t="s">
        <v>40</v>
      </c>
      <c r="I7" s="166" t="s">
        <v>39</v>
      </c>
      <c r="J7" s="166"/>
      <c r="K7" s="166"/>
      <c r="L7" s="136" t="s">
        <v>38</v>
      </c>
      <c r="M7" s="137"/>
      <c r="N7" s="138"/>
      <c r="O7" s="167" t="s">
        <v>37</v>
      </c>
      <c r="P7" s="167"/>
      <c r="Q7" s="168"/>
      <c r="R7" s="194"/>
      <c r="S7" s="211"/>
      <c r="T7" s="211"/>
    </row>
    <row r="8" spans="1:20" s="24" customFormat="1" ht="42" customHeight="1" thickBot="1" x14ac:dyDescent="0.3">
      <c r="A8" s="149"/>
      <c r="B8" s="187"/>
      <c r="C8" s="140"/>
      <c r="D8" s="142"/>
      <c r="E8" s="192"/>
      <c r="F8" s="173"/>
      <c r="G8" s="173"/>
      <c r="H8" s="178"/>
      <c r="I8" s="28" t="s">
        <v>36</v>
      </c>
      <c r="J8" s="28" t="s">
        <v>34</v>
      </c>
      <c r="K8" s="27" t="s">
        <v>33</v>
      </c>
      <c r="L8" s="28" t="s">
        <v>35</v>
      </c>
      <c r="M8" s="28" t="s">
        <v>34</v>
      </c>
      <c r="N8" s="28" t="s">
        <v>33</v>
      </c>
      <c r="O8" s="28" t="s">
        <v>32</v>
      </c>
      <c r="P8" s="27" t="s">
        <v>31</v>
      </c>
      <c r="Q8" s="26" t="s">
        <v>30</v>
      </c>
      <c r="R8" s="195"/>
      <c r="S8" s="212"/>
      <c r="T8" s="212"/>
    </row>
    <row r="9" spans="1:20" s="25" customFormat="1" ht="15" customHeight="1" x14ac:dyDescent="0.25">
      <c r="A9" s="179">
        <v>1</v>
      </c>
      <c r="B9" s="162">
        <v>2</v>
      </c>
      <c r="C9" s="164">
        <v>3</v>
      </c>
      <c r="D9" s="100">
        <v>4</v>
      </c>
      <c r="E9" s="101">
        <v>5</v>
      </c>
      <c r="F9" s="102">
        <v>6</v>
      </c>
      <c r="G9" s="181">
        <v>7</v>
      </c>
      <c r="H9" s="103">
        <v>8</v>
      </c>
      <c r="I9" s="158">
        <v>9</v>
      </c>
      <c r="J9" s="160">
        <v>10</v>
      </c>
      <c r="K9" s="158">
        <v>11</v>
      </c>
      <c r="L9" s="158">
        <v>12</v>
      </c>
      <c r="M9" s="160">
        <v>13</v>
      </c>
      <c r="N9" s="158">
        <v>14</v>
      </c>
      <c r="O9" s="158">
        <v>15</v>
      </c>
      <c r="P9" s="158">
        <v>16</v>
      </c>
      <c r="Q9" s="183">
        <v>17</v>
      </c>
      <c r="R9" s="134">
        <v>18</v>
      </c>
      <c r="S9" s="209">
        <v>19</v>
      </c>
      <c r="T9" s="209">
        <v>20</v>
      </c>
    </row>
    <row r="10" spans="1:20" s="24" customFormat="1" ht="43.5" customHeight="1" thickBot="1" x14ac:dyDescent="0.3">
      <c r="A10" s="180"/>
      <c r="B10" s="163"/>
      <c r="C10" s="165"/>
      <c r="D10" s="104" t="s">
        <v>29</v>
      </c>
      <c r="E10" s="105" t="s">
        <v>28</v>
      </c>
      <c r="F10" s="106" t="s">
        <v>27</v>
      </c>
      <c r="G10" s="182"/>
      <c r="H10" s="107" t="s">
        <v>26</v>
      </c>
      <c r="I10" s="159"/>
      <c r="J10" s="161"/>
      <c r="K10" s="159"/>
      <c r="L10" s="159"/>
      <c r="M10" s="161"/>
      <c r="N10" s="159"/>
      <c r="O10" s="159"/>
      <c r="P10" s="159"/>
      <c r="Q10" s="184"/>
      <c r="R10" s="135"/>
      <c r="S10" s="209"/>
      <c r="T10" s="209"/>
    </row>
    <row r="11" spans="1:20" s="24" customFormat="1" ht="24.95" customHeight="1" x14ac:dyDescent="0.25">
      <c r="A11" s="108">
        <v>1</v>
      </c>
      <c r="B11" s="109" t="s">
        <v>90</v>
      </c>
      <c r="C11" s="110">
        <v>2</v>
      </c>
      <c r="D11" s="111">
        <f t="shared" ref="D11:D17" si="0">(J11+K11+M11+N11)*C11/F11</f>
        <v>0</v>
      </c>
      <c r="E11" s="112">
        <f t="shared" ref="E11:E17" si="1">(I11-K11+L11-N11+O11)*C11/F11</f>
        <v>1.25</v>
      </c>
      <c r="F11" s="113">
        <f t="shared" ref="F11:F16" si="2">G11+H11</f>
        <v>56</v>
      </c>
      <c r="G11" s="113">
        <v>21</v>
      </c>
      <c r="H11" s="110">
        <f t="shared" ref="H11:H17" si="3">I11+L11+O11</f>
        <v>35</v>
      </c>
      <c r="I11" s="114">
        <v>5</v>
      </c>
      <c r="J11" s="114"/>
      <c r="K11" s="114"/>
      <c r="L11" s="114"/>
      <c r="M11" s="114"/>
      <c r="N11" s="114"/>
      <c r="O11" s="114">
        <v>30</v>
      </c>
      <c r="P11" s="114"/>
      <c r="Q11" s="115" t="s">
        <v>12</v>
      </c>
      <c r="R11" s="16" t="s">
        <v>3</v>
      </c>
      <c r="S11" s="72" t="s">
        <v>125</v>
      </c>
      <c r="T11" s="32" t="s">
        <v>126</v>
      </c>
    </row>
    <row r="12" spans="1:20" s="24" customFormat="1" ht="24.95" customHeight="1" x14ac:dyDescent="0.25">
      <c r="A12" s="108">
        <v>2</v>
      </c>
      <c r="B12" s="109" t="s">
        <v>89</v>
      </c>
      <c r="C12" s="110">
        <v>3</v>
      </c>
      <c r="D12" s="111">
        <f t="shared" si="0"/>
        <v>0</v>
      </c>
      <c r="E12" s="112">
        <f t="shared" si="1"/>
        <v>1.5</v>
      </c>
      <c r="F12" s="113">
        <f t="shared" si="2"/>
        <v>90</v>
      </c>
      <c r="G12" s="113">
        <v>45</v>
      </c>
      <c r="H12" s="110">
        <f t="shared" si="3"/>
        <v>45</v>
      </c>
      <c r="I12" s="114">
        <v>15</v>
      </c>
      <c r="J12" s="114"/>
      <c r="K12" s="114"/>
      <c r="L12" s="114">
        <v>15</v>
      </c>
      <c r="M12" s="114"/>
      <c r="N12" s="114"/>
      <c r="O12" s="114">
        <v>15</v>
      </c>
      <c r="P12" s="114"/>
      <c r="Q12" s="115" t="s">
        <v>12</v>
      </c>
      <c r="R12" s="16" t="s">
        <v>3</v>
      </c>
      <c r="S12" s="79" t="s">
        <v>114</v>
      </c>
      <c r="T12" s="32" t="s">
        <v>127</v>
      </c>
    </row>
    <row r="13" spans="1:20" s="24" customFormat="1" ht="24.95" customHeight="1" x14ac:dyDescent="0.25">
      <c r="A13" s="108">
        <v>3</v>
      </c>
      <c r="B13" s="109" t="s">
        <v>88</v>
      </c>
      <c r="C13" s="110">
        <v>2</v>
      </c>
      <c r="D13" s="111">
        <f t="shared" si="0"/>
        <v>0</v>
      </c>
      <c r="E13" s="112">
        <f t="shared" si="1"/>
        <v>1</v>
      </c>
      <c r="F13" s="113">
        <f t="shared" si="2"/>
        <v>60</v>
      </c>
      <c r="G13" s="113">
        <v>30</v>
      </c>
      <c r="H13" s="110">
        <f t="shared" si="3"/>
        <v>30</v>
      </c>
      <c r="I13" s="114">
        <v>20</v>
      </c>
      <c r="J13" s="114"/>
      <c r="K13" s="114"/>
      <c r="L13" s="114">
        <v>10</v>
      </c>
      <c r="M13" s="114"/>
      <c r="N13" s="114"/>
      <c r="O13" s="114"/>
      <c r="P13" s="114"/>
      <c r="Q13" s="115"/>
      <c r="R13" s="16" t="s">
        <v>3</v>
      </c>
      <c r="S13" s="69" t="s">
        <v>110</v>
      </c>
      <c r="T13" s="85" t="s">
        <v>121</v>
      </c>
    </row>
    <row r="14" spans="1:20" s="24" customFormat="1" ht="24.95" customHeight="1" x14ac:dyDescent="0.25">
      <c r="A14" s="108">
        <v>4</v>
      </c>
      <c r="B14" s="109" t="s">
        <v>87</v>
      </c>
      <c r="C14" s="110">
        <v>4</v>
      </c>
      <c r="D14" s="111">
        <f t="shared" si="0"/>
        <v>0</v>
      </c>
      <c r="E14" s="112">
        <f t="shared" si="1"/>
        <v>1.5</v>
      </c>
      <c r="F14" s="113">
        <f t="shared" si="2"/>
        <v>120</v>
      </c>
      <c r="G14" s="113">
        <v>75</v>
      </c>
      <c r="H14" s="110">
        <f t="shared" si="3"/>
        <v>45</v>
      </c>
      <c r="I14" s="114">
        <v>30</v>
      </c>
      <c r="J14" s="114"/>
      <c r="K14" s="114"/>
      <c r="L14" s="114">
        <v>15</v>
      </c>
      <c r="M14" s="114"/>
      <c r="N14" s="114"/>
      <c r="O14" s="114"/>
      <c r="P14" s="114"/>
      <c r="Q14" s="115"/>
      <c r="R14" s="16" t="s">
        <v>10</v>
      </c>
      <c r="S14" s="79" t="s">
        <v>113</v>
      </c>
      <c r="T14" s="32" t="s">
        <v>131</v>
      </c>
    </row>
    <row r="15" spans="1:20" s="24" customFormat="1" ht="24.95" customHeight="1" x14ac:dyDescent="0.25">
      <c r="A15" s="108">
        <v>5</v>
      </c>
      <c r="B15" s="109" t="s">
        <v>86</v>
      </c>
      <c r="C15" s="110">
        <v>4</v>
      </c>
      <c r="D15" s="111">
        <f t="shared" si="0"/>
        <v>1.8</v>
      </c>
      <c r="E15" s="112">
        <f t="shared" si="1"/>
        <v>2.4</v>
      </c>
      <c r="F15" s="113">
        <f t="shared" si="2"/>
        <v>100</v>
      </c>
      <c r="G15" s="113">
        <v>40</v>
      </c>
      <c r="H15" s="110">
        <f t="shared" si="3"/>
        <v>60</v>
      </c>
      <c r="I15" s="114">
        <v>45</v>
      </c>
      <c r="J15" s="219">
        <v>45</v>
      </c>
      <c r="K15" s="114"/>
      <c r="L15" s="114"/>
      <c r="M15" s="114"/>
      <c r="N15" s="114"/>
      <c r="O15" s="114">
        <v>15</v>
      </c>
      <c r="P15" s="114"/>
      <c r="Q15" s="115" t="s">
        <v>8</v>
      </c>
      <c r="R15" s="16" t="s">
        <v>10</v>
      </c>
      <c r="S15" s="64" t="s">
        <v>97</v>
      </c>
      <c r="T15" s="32" t="s">
        <v>128</v>
      </c>
    </row>
    <row r="16" spans="1:20" s="24" customFormat="1" ht="24.95" customHeight="1" x14ac:dyDescent="0.25">
      <c r="A16" s="108">
        <v>6</v>
      </c>
      <c r="B16" s="109" t="s">
        <v>85</v>
      </c>
      <c r="C16" s="110">
        <v>5</v>
      </c>
      <c r="D16" s="111">
        <f t="shared" si="0"/>
        <v>1.1538461538461537</v>
      </c>
      <c r="E16" s="112">
        <f t="shared" si="1"/>
        <v>2.3076923076923075</v>
      </c>
      <c r="F16" s="113">
        <f t="shared" si="2"/>
        <v>130</v>
      </c>
      <c r="G16" s="113">
        <v>70</v>
      </c>
      <c r="H16" s="110">
        <f t="shared" si="3"/>
        <v>60</v>
      </c>
      <c r="I16" s="114">
        <v>30</v>
      </c>
      <c r="J16" s="120">
        <v>30</v>
      </c>
      <c r="K16" s="114"/>
      <c r="L16" s="114"/>
      <c r="M16" s="114"/>
      <c r="N16" s="114"/>
      <c r="O16" s="114">
        <v>30</v>
      </c>
      <c r="P16" s="114"/>
      <c r="Q16" s="115" t="s">
        <v>8</v>
      </c>
      <c r="R16" s="16" t="s">
        <v>10</v>
      </c>
      <c r="S16" s="64" t="s">
        <v>97</v>
      </c>
      <c r="T16" s="32" t="s">
        <v>129</v>
      </c>
    </row>
    <row r="17" spans="1:20" s="24" customFormat="1" ht="36" customHeight="1" thickBot="1" x14ac:dyDescent="0.3">
      <c r="A17" s="108">
        <v>7</v>
      </c>
      <c r="B17" s="109" t="s">
        <v>84</v>
      </c>
      <c r="C17" s="110">
        <v>2</v>
      </c>
      <c r="D17" s="111">
        <f t="shared" si="0"/>
        <v>0.55555555555555558</v>
      </c>
      <c r="E17" s="112">
        <f t="shared" si="1"/>
        <v>0.88888888888888884</v>
      </c>
      <c r="F17" s="113">
        <v>54</v>
      </c>
      <c r="G17" s="113">
        <v>24</v>
      </c>
      <c r="H17" s="110">
        <f t="shared" si="3"/>
        <v>30</v>
      </c>
      <c r="I17" s="114">
        <v>15</v>
      </c>
      <c r="J17" s="114">
        <v>9</v>
      </c>
      <c r="K17" s="114">
        <v>6</v>
      </c>
      <c r="L17" s="114"/>
      <c r="M17" s="114"/>
      <c r="N17" s="114"/>
      <c r="O17" s="114">
        <v>15</v>
      </c>
      <c r="P17" s="114"/>
      <c r="Q17" s="115" t="s">
        <v>8</v>
      </c>
      <c r="R17" s="16" t="s">
        <v>3</v>
      </c>
      <c r="S17" s="78" t="s">
        <v>112</v>
      </c>
      <c r="T17" s="43" t="s">
        <v>130</v>
      </c>
    </row>
    <row r="18" spans="1:20" s="24" customFormat="1" ht="24.95" customHeight="1" thickBot="1" x14ac:dyDescent="0.3">
      <c r="A18" s="156" t="s">
        <v>83</v>
      </c>
      <c r="B18" s="157"/>
      <c r="C18" s="5">
        <f t="shared" ref="C18:P18" si="4">SUM(C11:C17)</f>
        <v>22</v>
      </c>
      <c r="D18" s="6">
        <f t="shared" si="4"/>
        <v>3.5094017094017094</v>
      </c>
      <c r="E18" s="23">
        <f t="shared" si="4"/>
        <v>10.846581196581198</v>
      </c>
      <c r="F18" s="22">
        <f t="shared" si="4"/>
        <v>610</v>
      </c>
      <c r="G18" s="7">
        <f t="shared" si="4"/>
        <v>305</v>
      </c>
      <c r="H18" s="20">
        <f t="shared" si="4"/>
        <v>305</v>
      </c>
      <c r="I18" s="5">
        <f t="shared" si="4"/>
        <v>160</v>
      </c>
      <c r="J18" s="5">
        <f t="shared" si="4"/>
        <v>84</v>
      </c>
      <c r="K18" s="5">
        <f t="shared" si="4"/>
        <v>6</v>
      </c>
      <c r="L18" s="5">
        <f t="shared" si="4"/>
        <v>40</v>
      </c>
      <c r="M18" s="5">
        <f t="shared" si="4"/>
        <v>0</v>
      </c>
      <c r="N18" s="5">
        <f t="shared" si="4"/>
        <v>0</v>
      </c>
      <c r="O18" s="5">
        <f t="shared" si="4"/>
        <v>105</v>
      </c>
      <c r="P18" s="7">
        <f t="shared" si="4"/>
        <v>0</v>
      </c>
      <c r="Q18" s="4"/>
      <c r="R18" s="31"/>
      <c r="S18" s="45"/>
      <c r="T18" s="46"/>
    </row>
    <row r="19" spans="1:20" s="24" customFormat="1" ht="24.95" customHeight="1" x14ac:dyDescent="0.25">
      <c r="A19" s="108">
        <v>1</v>
      </c>
      <c r="B19" s="109" t="s">
        <v>82</v>
      </c>
      <c r="C19" s="110">
        <v>2</v>
      </c>
      <c r="D19" s="111">
        <f t="shared" ref="D19:D25" si="5">(J19+K19+M19+N19)*C19/F19</f>
        <v>0</v>
      </c>
      <c r="E19" s="112">
        <f t="shared" ref="E19:E25" si="6">(I19-K19+L19-N19+O19)*C19/F19</f>
        <v>0.8</v>
      </c>
      <c r="F19" s="113">
        <f t="shared" ref="F19:F25" si="7">G19+H19</f>
        <v>50</v>
      </c>
      <c r="G19" s="113">
        <v>30</v>
      </c>
      <c r="H19" s="110">
        <f t="shared" ref="H19:H25" si="8">I19+L19+O19</f>
        <v>20</v>
      </c>
      <c r="I19" s="114">
        <v>20</v>
      </c>
      <c r="J19" s="114"/>
      <c r="K19" s="114"/>
      <c r="L19" s="114"/>
      <c r="M19" s="114"/>
      <c r="N19" s="114"/>
      <c r="O19" s="114"/>
      <c r="P19" s="114"/>
      <c r="Q19" s="115"/>
      <c r="R19" s="16" t="s">
        <v>3</v>
      </c>
      <c r="S19" s="81" t="s">
        <v>116</v>
      </c>
      <c r="T19" s="44" t="s">
        <v>132</v>
      </c>
    </row>
    <row r="20" spans="1:20" ht="39.6" customHeight="1" x14ac:dyDescent="0.25">
      <c r="A20" s="108">
        <v>2</v>
      </c>
      <c r="B20" s="109" t="s">
        <v>81</v>
      </c>
      <c r="C20" s="110">
        <v>2</v>
      </c>
      <c r="D20" s="111">
        <f t="shared" si="5"/>
        <v>0</v>
      </c>
      <c r="E20" s="112">
        <f t="shared" si="6"/>
        <v>1</v>
      </c>
      <c r="F20" s="113">
        <f t="shared" si="7"/>
        <v>60</v>
      </c>
      <c r="G20" s="113">
        <v>30</v>
      </c>
      <c r="H20" s="110">
        <f t="shared" si="8"/>
        <v>30</v>
      </c>
      <c r="I20" s="114">
        <v>15</v>
      </c>
      <c r="J20" s="114"/>
      <c r="K20" s="114"/>
      <c r="L20" s="114">
        <v>15</v>
      </c>
      <c r="M20" s="114"/>
      <c r="N20" s="114"/>
      <c r="O20" s="114"/>
      <c r="P20" s="114"/>
      <c r="Q20" s="115"/>
      <c r="R20" s="16" t="s">
        <v>3</v>
      </c>
      <c r="S20" s="80" t="s">
        <v>123</v>
      </c>
      <c r="T20" s="33" t="s">
        <v>133</v>
      </c>
    </row>
    <row r="21" spans="1:20" ht="24.95" customHeight="1" x14ac:dyDescent="0.25">
      <c r="A21" s="108">
        <v>3</v>
      </c>
      <c r="B21" s="109" t="s">
        <v>80</v>
      </c>
      <c r="C21" s="110">
        <v>2</v>
      </c>
      <c r="D21" s="111">
        <f t="shared" si="5"/>
        <v>0</v>
      </c>
      <c r="E21" s="112">
        <f t="shared" si="6"/>
        <v>0.8</v>
      </c>
      <c r="F21" s="113">
        <f t="shared" si="7"/>
        <v>50</v>
      </c>
      <c r="G21" s="113">
        <v>30</v>
      </c>
      <c r="H21" s="110">
        <f t="shared" si="8"/>
        <v>20</v>
      </c>
      <c r="I21" s="114">
        <v>10</v>
      </c>
      <c r="J21" s="114"/>
      <c r="K21" s="114"/>
      <c r="L21" s="114">
        <v>10</v>
      </c>
      <c r="M21" s="114"/>
      <c r="N21" s="114"/>
      <c r="O21" s="114"/>
      <c r="P21" s="114"/>
      <c r="Q21" s="115"/>
      <c r="R21" s="16" t="s">
        <v>3</v>
      </c>
      <c r="S21" s="70" t="s">
        <v>99</v>
      </c>
      <c r="T21" s="33" t="s">
        <v>134</v>
      </c>
    </row>
    <row r="22" spans="1:20" ht="36.6" customHeight="1" x14ac:dyDescent="0.25">
      <c r="A22" s="108">
        <v>4</v>
      </c>
      <c r="B22" s="109" t="s">
        <v>79</v>
      </c>
      <c r="C22" s="110">
        <v>4</v>
      </c>
      <c r="D22" s="111">
        <f t="shared" si="5"/>
        <v>0</v>
      </c>
      <c r="E22" s="112">
        <f t="shared" si="6"/>
        <v>1.8</v>
      </c>
      <c r="F22" s="113">
        <f t="shared" si="7"/>
        <v>100</v>
      </c>
      <c r="G22" s="113">
        <v>55</v>
      </c>
      <c r="H22" s="110">
        <f t="shared" si="8"/>
        <v>45</v>
      </c>
      <c r="I22" s="114">
        <v>30</v>
      </c>
      <c r="J22" s="114"/>
      <c r="K22" s="114"/>
      <c r="L22" s="114"/>
      <c r="M22" s="114"/>
      <c r="N22" s="114"/>
      <c r="O22" s="114">
        <v>15</v>
      </c>
      <c r="P22" s="114"/>
      <c r="Q22" s="115" t="s">
        <v>12</v>
      </c>
      <c r="R22" s="16" t="s">
        <v>3</v>
      </c>
      <c r="S22" s="80" t="s">
        <v>115</v>
      </c>
      <c r="T22" s="33" t="s">
        <v>135</v>
      </c>
    </row>
    <row r="23" spans="1:20" ht="24.95" customHeight="1" x14ac:dyDescent="0.25">
      <c r="A23" s="108">
        <v>5</v>
      </c>
      <c r="B23" s="109" t="s">
        <v>78</v>
      </c>
      <c r="C23" s="110">
        <v>4</v>
      </c>
      <c r="D23" s="111">
        <f t="shared" si="5"/>
        <v>0.8</v>
      </c>
      <c r="E23" s="112">
        <f t="shared" si="6"/>
        <v>1.8</v>
      </c>
      <c r="F23" s="113">
        <f t="shared" si="7"/>
        <v>100</v>
      </c>
      <c r="G23" s="113">
        <v>55</v>
      </c>
      <c r="H23" s="110">
        <f t="shared" si="8"/>
        <v>45</v>
      </c>
      <c r="I23" s="114">
        <v>20</v>
      </c>
      <c r="J23" s="219">
        <v>20</v>
      </c>
      <c r="K23" s="114"/>
      <c r="L23" s="114">
        <v>10</v>
      </c>
      <c r="M23" s="114"/>
      <c r="N23" s="114"/>
      <c r="O23" s="114">
        <v>15</v>
      </c>
      <c r="P23" s="114"/>
      <c r="Q23" s="115" t="s">
        <v>8</v>
      </c>
      <c r="R23" s="16" t="s">
        <v>10</v>
      </c>
      <c r="S23" s="64" t="s">
        <v>97</v>
      </c>
      <c r="T23" s="33" t="s">
        <v>136</v>
      </c>
    </row>
    <row r="24" spans="1:20" ht="24.95" customHeight="1" x14ac:dyDescent="0.25">
      <c r="A24" s="108">
        <v>6</v>
      </c>
      <c r="B24" s="109" t="s">
        <v>77</v>
      </c>
      <c r="C24" s="110">
        <v>2</v>
      </c>
      <c r="D24" s="111">
        <f t="shared" si="5"/>
        <v>0</v>
      </c>
      <c r="E24" s="112">
        <f t="shared" si="6"/>
        <v>1.0714285714285714</v>
      </c>
      <c r="F24" s="113">
        <f t="shared" si="7"/>
        <v>56</v>
      </c>
      <c r="G24" s="113">
        <v>26</v>
      </c>
      <c r="H24" s="110">
        <f t="shared" si="8"/>
        <v>30</v>
      </c>
      <c r="I24" s="114">
        <v>16</v>
      </c>
      <c r="J24" s="114"/>
      <c r="K24" s="114"/>
      <c r="L24" s="114">
        <v>14</v>
      </c>
      <c r="M24" s="114"/>
      <c r="N24" s="114"/>
      <c r="O24" s="114"/>
      <c r="P24" s="114"/>
      <c r="Q24" s="115"/>
      <c r="R24" s="16" t="s">
        <v>3</v>
      </c>
      <c r="S24" s="64" t="s">
        <v>97</v>
      </c>
      <c r="T24" s="33" t="s">
        <v>137</v>
      </c>
    </row>
    <row r="25" spans="1:20" ht="24.95" customHeight="1" thickBot="1" x14ac:dyDescent="0.3">
      <c r="A25" s="108">
        <v>7</v>
      </c>
      <c r="B25" s="109" t="s">
        <v>76</v>
      </c>
      <c r="C25" s="110">
        <v>4</v>
      </c>
      <c r="D25" s="111">
        <f t="shared" si="5"/>
        <v>0</v>
      </c>
      <c r="E25" s="112">
        <f t="shared" si="6"/>
        <v>2.4</v>
      </c>
      <c r="F25" s="113">
        <f t="shared" si="7"/>
        <v>100</v>
      </c>
      <c r="G25" s="113">
        <v>40</v>
      </c>
      <c r="H25" s="110">
        <f t="shared" si="8"/>
        <v>60</v>
      </c>
      <c r="I25" s="114">
        <v>5</v>
      </c>
      <c r="J25" s="114"/>
      <c r="K25" s="114"/>
      <c r="L25" s="114"/>
      <c r="M25" s="114"/>
      <c r="N25" s="114"/>
      <c r="O25" s="114">
        <v>55</v>
      </c>
      <c r="P25" s="114"/>
      <c r="Q25" s="115" t="s">
        <v>8</v>
      </c>
      <c r="R25" s="16" t="s">
        <v>3</v>
      </c>
      <c r="S25" s="64" t="s">
        <v>97</v>
      </c>
      <c r="T25" s="47" t="s">
        <v>136</v>
      </c>
    </row>
    <row r="26" spans="1:20" ht="24.95" customHeight="1" thickBot="1" x14ac:dyDescent="0.3">
      <c r="A26" s="156" t="s">
        <v>75</v>
      </c>
      <c r="B26" s="157"/>
      <c r="C26" s="5">
        <f t="shared" ref="C26:P26" si="9">SUM(C19:C25)</f>
        <v>20</v>
      </c>
      <c r="D26" s="6">
        <f t="shared" si="9"/>
        <v>0.8</v>
      </c>
      <c r="E26" s="23">
        <f t="shared" si="9"/>
        <v>9.6714285714285708</v>
      </c>
      <c r="F26" s="22">
        <f t="shared" si="9"/>
        <v>516</v>
      </c>
      <c r="G26" s="22">
        <f t="shared" si="9"/>
        <v>266</v>
      </c>
      <c r="H26" s="5">
        <f t="shared" si="9"/>
        <v>250</v>
      </c>
      <c r="I26" s="5">
        <f t="shared" si="9"/>
        <v>116</v>
      </c>
      <c r="J26" s="5">
        <f t="shared" si="9"/>
        <v>20</v>
      </c>
      <c r="K26" s="5">
        <f t="shared" si="9"/>
        <v>0</v>
      </c>
      <c r="L26" s="5">
        <f t="shared" si="9"/>
        <v>49</v>
      </c>
      <c r="M26" s="5">
        <f t="shared" si="9"/>
        <v>0</v>
      </c>
      <c r="N26" s="5">
        <f t="shared" si="9"/>
        <v>0</v>
      </c>
      <c r="O26" s="5">
        <f t="shared" si="9"/>
        <v>85</v>
      </c>
      <c r="P26" s="19">
        <f t="shared" si="9"/>
        <v>0</v>
      </c>
      <c r="Q26" s="18"/>
      <c r="R26" s="31"/>
      <c r="S26" s="51"/>
      <c r="T26" s="49"/>
    </row>
    <row r="27" spans="1:20" s="222" customFormat="1" ht="24.95" customHeight="1" x14ac:dyDescent="0.25">
      <c r="A27" s="213">
        <v>1</v>
      </c>
      <c r="B27" s="214" t="s">
        <v>58</v>
      </c>
      <c r="C27" s="215">
        <v>6</v>
      </c>
      <c r="D27" s="216">
        <f>(J27+K27+M27+N27)*C27/F27</f>
        <v>0</v>
      </c>
      <c r="E27" s="217">
        <f>(I27-K27+L27-N27+O27)*C27/F27</f>
        <v>5.6</v>
      </c>
      <c r="F27" s="218">
        <f>G27+H27</f>
        <v>150</v>
      </c>
      <c r="G27" s="218">
        <v>60</v>
      </c>
      <c r="H27" s="215">
        <v>90</v>
      </c>
      <c r="I27" s="219"/>
      <c r="J27" s="219"/>
      <c r="K27" s="219"/>
      <c r="L27" s="219">
        <v>140</v>
      </c>
      <c r="M27" s="219"/>
      <c r="N27" s="219"/>
      <c r="O27" s="219"/>
      <c r="P27" s="219"/>
      <c r="Q27" s="220"/>
      <c r="R27" s="88" t="s">
        <v>3</v>
      </c>
      <c r="S27" s="221"/>
      <c r="T27" s="221"/>
    </row>
    <row r="28" spans="1:20" s="222" customFormat="1" ht="26.85" customHeight="1" x14ac:dyDescent="0.25">
      <c r="A28" s="213">
        <v>2</v>
      </c>
      <c r="B28" s="214" t="s">
        <v>74</v>
      </c>
      <c r="C28" s="215">
        <v>2</v>
      </c>
      <c r="D28" s="216">
        <f>(J28+K28+M28+N28)*C28/F28</f>
        <v>0</v>
      </c>
      <c r="E28" s="217">
        <f>(I28-K28+L28-N28+O28)*C28/F28</f>
        <v>1.2</v>
      </c>
      <c r="F28" s="218">
        <f>G28+H28</f>
        <v>50</v>
      </c>
      <c r="G28" s="218">
        <v>20</v>
      </c>
      <c r="H28" s="215">
        <f>I28+L28+O28</f>
        <v>30</v>
      </c>
      <c r="I28" s="219"/>
      <c r="J28" s="219"/>
      <c r="K28" s="219"/>
      <c r="L28" s="219">
        <v>30</v>
      </c>
      <c r="M28" s="219"/>
      <c r="N28" s="219"/>
      <c r="O28" s="219"/>
      <c r="P28" s="219"/>
      <c r="Q28" s="220"/>
      <c r="R28" s="88" t="s">
        <v>3</v>
      </c>
      <c r="S28" s="223"/>
      <c r="T28" s="223"/>
    </row>
    <row r="29" spans="1:20" ht="24.95" customHeight="1" thickBot="1" x14ac:dyDescent="0.3">
      <c r="A29" s="108">
        <v>3</v>
      </c>
      <c r="B29" s="109" t="s">
        <v>73</v>
      </c>
      <c r="C29" s="110">
        <v>10</v>
      </c>
      <c r="D29" s="111">
        <f>(J29+K29+M29+N29)*C29/F29</f>
        <v>0</v>
      </c>
      <c r="E29" s="112">
        <f>(I29-K29+L29-N29+O29)*C29/F29</f>
        <v>10</v>
      </c>
      <c r="F29" s="113">
        <f>G29+H29</f>
        <v>260</v>
      </c>
      <c r="G29" s="113"/>
      <c r="H29" s="110">
        <f>I29+L29+O29</f>
        <v>260</v>
      </c>
      <c r="I29" s="114"/>
      <c r="J29" s="114"/>
      <c r="K29" s="114"/>
      <c r="L29" s="114">
        <v>260</v>
      </c>
      <c r="M29" s="114"/>
      <c r="N29" s="114"/>
      <c r="O29" s="114"/>
      <c r="P29" s="114"/>
      <c r="Q29" s="115"/>
      <c r="R29" s="16" t="s">
        <v>3</v>
      </c>
      <c r="S29" s="50"/>
      <c r="T29" s="50"/>
    </row>
    <row r="30" spans="1:20" ht="24.95" customHeight="1" thickBot="1" x14ac:dyDescent="0.3">
      <c r="A30" s="156" t="s">
        <v>2</v>
      </c>
      <c r="B30" s="157"/>
      <c r="C30" s="5">
        <f t="shared" ref="C30:P30" si="10">SUM(C27:C29)</f>
        <v>18</v>
      </c>
      <c r="D30" s="6">
        <f t="shared" si="10"/>
        <v>0</v>
      </c>
      <c r="E30" s="23">
        <f t="shared" si="10"/>
        <v>16.8</v>
      </c>
      <c r="F30" s="22">
        <f t="shared" si="10"/>
        <v>460</v>
      </c>
      <c r="G30" s="7">
        <f t="shared" si="10"/>
        <v>80</v>
      </c>
      <c r="H30" s="20">
        <f t="shared" si="10"/>
        <v>380</v>
      </c>
      <c r="I30" s="5">
        <f t="shared" si="10"/>
        <v>0</v>
      </c>
      <c r="J30" s="5">
        <f t="shared" si="10"/>
        <v>0</v>
      </c>
      <c r="K30" s="5">
        <f t="shared" si="10"/>
        <v>0</v>
      </c>
      <c r="L30" s="5">
        <f t="shared" si="10"/>
        <v>430</v>
      </c>
      <c r="M30" s="5">
        <f t="shared" si="10"/>
        <v>0</v>
      </c>
      <c r="N30" s="5">
        <f t="shared" si="10"/>
        <v>0</v>
      </c>
      <c r="O30" s="5">
        <f t="shared" si="10"/>
        <v>0</v>
      </c>
      <c r="P30" s="19">
        <f t="shared" si="10"/>
        <v>0</v>
      </c>
      <c r="Q30" s="18"/>
      <c r="R30" s="31"/>
      <c r="S30" s="48"/>
      <c r="T30" s="49"/>
    </row>
    <row r="31" spans="1:20" ht="24.95" customHeight="1" thickBot="1" x14ac:dyDescent="0.3">
      <c r="A31" s="156" t="s">
        <v>72</v>
      </c>
      <c r="B31" s="157"/>
      <c r="C31" s="5">
        <f t="shared" ref="C31:P31" si="11">C18+C26+C30</f>
        <v>60</v>
      </c>
      <c r="D31" s="6">
        <f t="shared" si="11"/>
        <v>4.3094017094017092</v>
      </c>
      <c r="E31" s="6">
        <f t="shared" si="11"/>
        <v>37.318009768009773</v>
      </c>
      <c r="F31" s="5">
        <f t="shared" si="11"/>
        <v>1586</v>
      </c>
      <c r="G31" s="5">
        <f t="shared" si="11"/>
        <v>651</v>
      </c>
      <c r="H31" s="5">
        <f t="shared" si="11"/>
        <v>935</v>
      </c>
      <c r="I31" s="5">
        <f t="shared" si="11"/>
        <v>276</v>
      </c>
      <c r="J31" s="5">
        <f t="shared" si="11"/>
        <v>104</v>
      </c>
      <c r="K31" s="5">
        <f t="shared" si="11"/>
        <v>6</v>
      </c>
      <c r="L31" s="5">
        <f t="shared" si="11"/>
        <v>519</v>
      </c>
      <c r="M31" s="5">
        <f t="shared" si="11"/>
        <v>0</v>
      </c>
      <c r="N31" s="5">
        <f t="shared" si="11"/>
        <v>0</v>
      </c>
      <c r="O31" s="5">
        <f t="shared" si="11"/>
        <v>190</v>
      </c>
      <c r="P31" s="5">
        <f t="shared" si="11"/>
        <v>0</v>
      </c>
      <c r="Q31" s="18"/>
      <c r="R31" s="31"/>
      <c r="S31" s="51"/>
      <c r="T31" s="52"/>
    </row>
  </sheetData>
  <mergeCells count="45">
    <mergeCell ref="R6:R8"/>
    <mergeCell ref="L7:N7"/>
    <mergeCell ref="C7:C8"/>
    <mergeCell ref="A1:R1"/>
    <mergeCell ref="F5:K5"/>
    <mergeCell ref="A5:E5"/>
    <mergeCell ref="A4:E4"/>
    <mergeCell ref="A3:R3"/>
    <mergeCell ref="A2:R2"/>
    <mergeCell ref="L5:R5"/>
    <mergeCell ref="L4:R4"/>
    <mergeCell ref="F4:K4"/>
    <mergeCell ref="A6:A8"/>
    <mergeCell ref="B6:B8"/>
    <mergeCell ref="F6:F8"/>
    <mergeCell ref="G6:G8"/>
    <mergeCell ref="I7:K7"/>
    <mergeCell ref="H7:H8"/>
    <mergeCell ref="H6:Q6"/>
    <mergeCell ref="C6:E6"/>
    <mergeCell ref="O7:Q7"/>
    <mergeCell ref="E7:E8"/>
    <mergeCell ref="D7:D8"/>
    <mergeCell ref="R9:R10"/>
    <mergeCell ref="M9:M10"/>
    <mergeCell ref="J9:J10"/>
    <mergeCell ref="Q9:Q10"/>
    <mergeCell ref="L9:L10"/>
    <mergeCell ref="N9:N10"/>
    <mergeCell ref="S9:S10"/>
    <mergeCell ref="T9:T10"/>
    <mergeCell ref="S6:S8"/>
    <mergeCell ref="T6:T8"/>
    <mergeCell ref="A31:B31"/>
    <mergeCell ref="O9:O10"/>
    <mergeCell ref="P9:P10"/>
    <mergeCell ref="G9:G10"/>
    <mergeCell ref="I9:I10"/>
    <mergeCell ref="A30:B30"/>
    <mergeCell ref="A18:B18"/>
    <mergeCell ref="A26:B26"/>
    <mergeCell ref="K9:K10"/>
    <mergeCell ref="A9:A10"/>
    <mergeCell ref="B9:B10"/>
    <mergeCell ref="C9:C10"/>
  </mergeCells>
  <pageMargins left="0.23622047244094491" right="0.23622047244094491" top="0.74803149606299213" bottom="0.74803149606299213" header="0.31496062992125984" footer="0.31496062992125984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6</vt:i4>
      </vt:variant>
    </vt:vector>
  </HeadingPairs>
  <TitlesOfParts>
    <vt:vector size="9" baseType="lpstr">
      <vt:lpstr>I rok</vt:lpstr>
      <vt:lpstr>II rok</vt:lpstr>
      <vt:lpstr>III rok</vt:lpstr>
      <vt:lpstr>'I rok'!Obszar_wydruku</vt:lpstr>
      <vt:lpstr>'II rok'!Obszar_wydruku</vt:lpstr>
      <vt:lpstr>'III rok'!Obszar_wydruku</vt:lpstr>
      <vt:lpstr>'I rok'!Tytuły_wydruku</vt:lpstr>
      <vt:lpstr>'II rok'!Tytuły_wydruku</vt:lpstr>
      <vt:lpstr>'III rok'!Tytuły_wydruku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2025-04-28T06:06:02Z</dcterms:modified>
</cp:coreProperties>
</file>