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39370AC-AEBC-4808-B983-FE3C18B6B546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I rok" sheetId="9" r:id="rId1"/>
    <sheet name="II rok" sheetId="15" r:id="rId2"/>
    <sheet name="III rok" sheetId="11" r:id="rId3"/>
    <sheet name="IV rok" sheetId="12" r:id="rId4"/>
    <sheet name="V rok" sheetId="13" r:id="rId5"/>
  </sheets>
  <definedNames>
    <definedName name="_xlnm.Print_Titles" localSheetId="0">'I rok'!$6:$8</definedName>
    <definedName name="_xlnm.Print_Titles" localSheetId="1">'II rok'!$6:$8</definedName>
    <definedName name="_xlnm.Print_Titles" localSheetId="2">'III rok'!$6:$8</definedName>
    <definedName name="_xlnm.Print_Titles" localSheetId="3">'IV rok'!$6:$8</definedName>
    <definedName name="_xlnm.Print_Titles" localSheetId="4">'V rok'!$6:$8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9" l="1"/>
  <c r="D30" i="9"/>
  <c r="E12" i="9"/>
  <c r="E24" i="9"/>
  <c r="F12" i="9"/>
  <c r="D12" i="9" s="1"/>
  <c r="F13" i="9"/>
  <c r="D13" i="9" s="1"/>
  <c r="F14" i="9"/>
  <c r="D14" i="9" s="1"/>
  <c r="F16" i="9"/>
  <c r="D16" i="9" s="1"/>
  <c r="F18" i="9"/>
  <c r="E18" i="9" s="1"/>
  <c r="F20" i="9"/>
  <c r="E20" i="9" s="1"/>
  <c r="F24" i="9"/>
  <c r="D24" i="9" s="1"/>
  <c r="F25" i="9"/>
  <c r="D25" i="9" s="1"/>
  <c r="F26" i="9"/>
  <c r="D26" i="9" s="1"/>
  <c r="F28" i="9"/>
  <c r="D28" i="9" s="1"/>
  <c r="F30" i="9"/>
  <c r="E30" i="9" s="1"/>
  <c r="F32" i="9"/>
  <c r="E32" i="9" s="1"/>
  <c r="H12" i="9"/>
  <c r="H13" i="9"/>
  <c r="H14" i="9"/>
  <c r="H15" i="9"/>
  <c r="F15" i="9" s="1"/>
  <c r="H16" i="9"/>
  <c r="H17" i="9"/>
  <c r="F17" i="9" s="1"/>
  <c r="H18" i="9"/>
  <c r="H19" i="9"/>
  <c r="F19" i="9" s="1"/>
  <c r="H20" i="9"/>
  <c r="H21" i="9"/>
  <c r="F21" i="9" s="1"/>
  <c r="H22" i="9"/>
  <c r="F22" i="9" s="1"/>
  <c r="H23" i="9"/>
  <c r="F23" i="9" s="1"/>
  <c r="H24" i="9"/>
  <c r="H25" i="9"/>
  <c r="H26" i="9"/>
  <c r="H27" i="9"/>
  <c r="F27" i="9" s="1"/>
  <c r="H28" i="9"/>
  <c r="H29" i="9"/>
  <c r="F29" i="9" s="1"/>
  <c r="H30" i="9"/>
  <c r="H31" i="9"/>
  <c r="F31" i="9" s="1"/>
  <c r="H32" i="9"/>
  <c r="D25" i="13"/>
  <c r="E25" i="13"/>
  <c r="F25" i="13"/>
  <c r="G25" i="13"/>
  <c r="H25" i="13"/>
  <c r="I25" i="13"/>
  <c r="J25" i="13"/>
  <c r="K25" i="13"/>
  <c r="L25" i="13"/>
  <c r="M25" i="13"/>
  <c r="N25" i="13"/>
  <c r="O25" i="13"/>
  <c r="P25" i="13"/>
  <c r="C25" i="13"/>
  <c r="G27" i="12"/>
  <c r="I27" i="12"/>
  <c r="J27" i="12"/>
  <c r="K27" i="12"/>
  <c r="L27" i="12"/>
  <c r="M27" i="12"/>
  <c r="N27" i="12"/>
  <c r="O27" i="12"/>
  <c r="P27" i="12"/>
  <c r="C27" i="12"/>
  <c r="G39" i="11"/>
  <c r="I39" i="11"/>
  <c r="J39" i="11"/>
  <c r="K39" i="11"/>
  <c r="L39" i="11"/>
  <c r="M39" i="11"/>
  <c r="N39" i="11"/>
  <c r="O39" i="11"/>
  <c r="P39" i="11"/>
  <c r="C39" i="11"/>
  <c r="G38" i="15"/>
  <c r="I38" i="15"/>
  <c r="J38" i="15"/>
  <c r="K38" i="15"/>
  <c r="L38" i="15"/>
  <c r="M38" i="15"/>
  <c r="N38" i="15"/>
  <c r="O38" i="15"/>
  <c r="P38" i="15"/>
  <c r="C38" i="15"/>
  <c r="G33" i="9"/>
  <c r="I33" i="9"/>
  <c r="J33" i="9"/>
  <c r="K33" i="9"/>
  <c r="L33" i="9"/>
  <c r="M33" i="9"/>
  <c r="N33" i="9"/>
  <c r="O33" i="9"/>
  <c r="P33" i="9"/>
  <c r="C33" i="9"/>
  <c r="E15" i="15"/>
  <c r="E16" i="15"/>
  <c r="E17" i="15"/>
  <c r="E18" i="15"/>
  <c r="E19" i="15"/>
  <c r="H12" i="15"/>
  <c r="F12" i="15" s="1"/>
  <c r="E12" i="15" s="1"/>
  <c r="H13" i="15"/>
  <c r="F13" i="15" s="1"/>
  <c r="E13" i="15" s="1"/>
  <c r="H14" i="15"/>
  <c r="F14" i="15" s="1"/>
  <c r="E14" i="15" s="1"/>
  <c r="H15" i="15"/>
  <c r="F15" i="15" s="1"/>
  <c r="D15" i="15" s="1"/>
  <c r="H16" i="15"/>
  <c r="F16" i="15" s="1"/>
  <c r="D16" i="15" s="1"/>
  <c r="H17" i="15"/>
  <c r="F17" i="15" s="1"/>
  <c r="D17" i="15" s="1"/>
  <c r="H18" i="15"/>
  <c r="F18" i="15" s="1"/>
  <c r="D18" i="15" s="1"/>
  <c r="H19" i="15"/>
  <c r="F19" i="15" s="1"/>
  <c r="D19" i="15" s="1"/>
  <c r="H20" i="15"/>
  <c r="F20" i="15" s="1"/>
  <c r="D20" i="15" s="1"/>
  <c r="H21" i="15"/>
  <c r="F21" i="15" s="1"/>
  <c r="E21" i="15" s="1"/>
  <c r="H22" i="15"/>
  <c r="F22" i="15" s="1"/>
  <c r="E22" i="15" s="1"/>
  <c r="H23" i="15"/>
  <c r="F23" i="15" s="1"/>
  <c r="E23" i="15" s="1"/>
  <c r="H12" i="11"/>
  <c r="F12" i="11" s="1"/>
  <c r="D12" i="11" s="1"/>
  <c r="H13" i="11"/>
  <c r="F13" i="11" s="1"/>
  <c r="H14" i="11"/>
  <c r="F14" i="11" s="1"/>
  <c r="H15" i="11"/>
  <c r="F15" i="11" s="1"/>
  <c r="E15" i="11" s="1"/>
  <c r="H16" i="11"/>
  <c r="F16" i="11" s="1"/>
  <c r="D16" i="11" s="1"/>
  <c r="H17" i="11"/>
  <c r="F17" i="11" s="1"/>
  <c r="D17" i="11" s="1"/>
  <c r="H18" i="11"/>
  <c r="F18" i="11" s="1"/>
  <c r="E18" i="11" s="1"/>
  <c r="H19" i="11"/>
  <c r="F19" i="11" s="1"/>
  <c r="E19" i="11" s="1"/>
  <c r="H20" i="11"/>
  <c r="F20" i="11" s="1"/>
  <c r="E20" i="11" s="1"/>
  <c r="H21" i="11"/>
  <c r="F21" i="11" s="1"/>
  <c r="H22" i="11"/>
  <c r="F22" i="11" s="1"/>
  <c r="H23" i="11"/>
  <c r="F23" i="11" s="1"/>
  <c r="E23" i="11" s="1"/>
  <c r="H24" i="11"/>
  <c r="F24" i="11" s="1"/>
  <c r="H25" i="11"/>
  <c r="F25" i="11" s="1"/>
  <c r="H32" i="11"/>
  <c r="F32" i="11" s="1"/>
  <c r="H31" i="11"/>
  <c r="F31" i="11" s="1"/>
  <c r="H27" i="11"/>
  <c r="H28" i="11"/>
  <c r="H29" i="11"/>
  <c r="H30" i="11"/>
  <c r="H33" i="11"/>
  <c r="H34" i="11"/>
  <c r="H35" i="11"/>
  <c r="H36" i="11"/>
  <c r="H37" i="11"/>
  <c r="H39" i="11" s="1"/>
  <c r="H38" i="11"/>
  <c r="H12" i="12"/>
  <c r="H13" i="12"/>
  <c r="H14" i="12"/>
  <c r="H15" i="12"/>
  <c r="H16" i="12"/>
  <c r="H17" i="12"/>
  <c r="F17" i="12" s="1"/>
  <c r="H18" i="12"/>
  <c r="H19" i="12"/>
  <c r="H20" i="12"/>
  <c r="H25" i="15"/>
  <c r="H26" i="15"/>
  <c r="H27" i="15"/>
  <c r="H28" i="15"/>
  <c r="H29" i="15"/>
  <c r="H30" i="15"/>
  <c r="H31" i="15"/>
  <c r="H32" i="15"/>
  <c r="H33" i="15"/>
  <c r="H34" i="15"/>
  <c r="H35" i="15"/>
  <c r="H36" i="15"/>
  <c r="H38" i="15" s="1"/>
  <c r="H37" i="15"/>
  <c r="H19" i="13"/>
  <c r="F19" i="13" s="1"/>
  <c r="E19" i="13" s="1"/>
  <c r="H20" i="13"/>
  <c r="F20" i="13" s="1"/>
  <c r="E20" i="13" s="1"/>
  <c r="H21" i="13"/>
  <c r="F21" i="13" s="1"/>
  <c r="E21" i="13" s="1"/>
  <c r="H22" i="13"/>
  <c r="F22" i="13" s="1"/>
  <c r="E22" i="13" s="1"/>
  <c r="H23" i="13"/>
  <c r="F23" i="13" s="1"/>
  <c r="E23" i="13" s="1"/>
  <c r="H24" i="13"/>
  <c r="F24" i="13" s="1"/>
  <c r="E24" i="13" s="1"/>
  <c r="E21" i="9" l="1"/>
  <c r="D21" i="9"/>
  <c r="E31" i="9"/>
  <c r="D31" i="9"/>
  <c r="E19" i="9"/>
  <c r="D19" i="9"/>
  <c r="E29" i="9"/>
  <c r="D29" i="9"/>
  <c r="E17" i="9"/>
  <c r="D17" i="9"/>
  <c r="D27" i="9"/>
  <c r="E27" i="9"/>
  <c r="D15" i="9"/>
  <c r="E15" i="9"/>
  <c r="E23" i="9"/>
  <c r="D23" i="9"/>
  <c r="E22" i="9"/>
  <c r="D22" i="9"/>
  <c r="E28" i="9"/>
  <c r="E16" i="9"/>
  <c r="E26" i="9"/>
  <c r="E14" i="9"/>
  <c r="E25" i="9"/>
  <c r="E13" i="9"/>
  <c r="D20" i="9"/>
  <c r="D32" i="9"/>
  <c r="D17" i="12"/>
  <c r="E17" i="12"/>
  <c r="D15" i="11"/>
  <c r="E14" i="11"/>
  <c r="D14" i="11"/>
  <c r="D13" i="11"/>
  <c r="E13" i="11"/>
  <c r="E16" i="11"/>
  <c r="E12" i="11"/>
  <c r="E17" i="11"/>
  <c r="D25" i="11"/>
  <c r="E25" i="11"/>
  <c r="D24" i="11"/>
  <c r="E24" i="11"/>
  <c r="D23" i="11"/>
  <c r="D18" i="11"/>
  <c r="D21" i="11"/>
  <c r="E21" i="11"/>
  <c r="D20" i="11"/>
  <c r="D19" i="11"/>
  <c r="E20" i="15"/>
  <c r="D22" i="11"/>
  <c r="E22" i="11"/>
  <c r="D14" i="15"/>
  <c r="D13" i="15"/>
  <c r="D12" i="15"/>
  <c r="D21" i="15"/>
  <c r="D22" i="15"/>
  <c r="D32" i="11"/>
  <c r="E32" i="11"/>
  <c r="D31" i="11"/>
  <c r="E31" i="11"/>
  <c r="H21" i="12"/>
  <c r="F21" i="12" s="1"/>
  <c r="E21" i="12" s="1"/>
  <c r="H22" i="12"/>
  <c r="F22" i="12" s="1"/>
  <c r="H23" i="12"/>
  <c r="F23" i="12" s="1"/>
  <c r="D23" i="12" s="1"/>
  <c r="H24" i="12"/>
  <c r="F24" i="12" s="1"/>
  <c r="E24" i="12" s="1"/>
  <c r="H25" i="12"/>
  <c r="H26" i="12"/>
  <c r="F26" i="12" s="1"/>
  <c r="F12" i="12"/>
  <c r="F13" i="12"/>
  <c r="F15" i="12"/>
  <c r="F16" i="12"/>
  <c r="F18" i="12"/>
  <c r="F19" i="12"/>
  <c r="F20" i="12"/>
  <c r="E20" i="12" s="1"/>
  <c r="F25" i="12" l="1"/>
  <c r="F27" i="12" s="1"/>
  <c r="H27" i="12"/>
  <c r="D16" i="12"/>
  <c r="E16" i="12"/>
  <c r="D13" i="12"/>
  <c r="E13" i="12"/>
  <c r="E12" i="12"/>
  <c r="D12" i="12"/>
  <c r="E19" i="12"/>
  <c r="D19" i="12"/>
  <c r="E18" i="12"/>
  <c r="D18" i="12"/>
  <c r="E15" i="12"/>
  <c r="D15" i="12"/>
  <c r="E22" i="12"/>
  <c r="D22" i="12"/>
  <c r="D20" i="12"/>
  <c r="D21" i="12"/>
  <c r="E25" i="12"/>
  <c r="E27" i="12" s="1"/>
  <c r="D25" i="12"/>
  <c r="D27" i="12" s="1"/>
  <c r="D26" i="12"/>
  <c r="E26" i="12"/>
  <c r="E23" i="12"/>
  <c r="D24" i="12"/>
  <c r="F14" i="12"/>
  <c r="F28" i="11"/>
  <c r="F29" i="11"/>
  <c r="F30" i="11"/>
  <c r="F33" i="11"/>
  <c r="F34" i="11"/>
  <c r="F35" i="11"/>
  <c r="F36" i="11"/>
  <c r="F37" i="11"/>
  <c r="F39" i="11" s="1"/>
  <c r="F27" i="11"/>
  <c r="F38" i="11"/>
  <c r="E14" i="12" l="1"/>
  <c r="D14" i="12"/>
  <c r="D34" i="11"/>
  <c r="E34" i="11"/>
  <c r="D33" i="11"/>
  <c r="E33" i="11"/>
  <c r="D30" i="11"/>
  <c r="E30" i="11"/>
  <c r="D38" i="11"/>
  <c r="E38" i="11"/>
  <c r="D29" i="11"/>
  <c r="E29" i="11"/>
  <c r="D28" i="11"/>
  <c r="E28" i="11"/>
  <c r="E27" i="11"/>
  <c r="D27" i="11"/>
  <c r="D37" i="11"/>
  <c r="D39" i="11" s="1"/>
  <c r="E37" i="11"/>
  <c r="E39" i="11" s="1"/>
  <c r="E36" i="11"/>
  <c r="D36" i="11"/>
  <c r="E35" i="11"/>
  <c r="D35" i="11"/>
  <c r="F25" i="15"/>
  <c r="F34" i="15"/>
  <c r="F36" i="15"/>
  <c r="F38" i="15" s="1"/>
  <c r="F37" i="15"/>
  <c r="F26" i="15"/>
  <c r="F27" i="15"/>
  <c r="F28" i="15"/>
  <c r="F29" i="15"/>
  <c r="F30" i="15"/>
  <c r="F31" i="15"/>
  <c r="F33" i="15"/>
  <c r="F35" i="15"/>
  <c r="F32" i="15" l="1"/>
  <c r="D23" i="13" l="1"/>
  <c r="E37" i="15" l="1"/>
  <c r="E36" i="15"/>
  <c r="E38" i="15" s="1"/>
  <c r="H24" i="15"/>
  <c r="H11" i="15"/>
  <c r="F24" i="15" l="1"/>
  <c r="F11" i="15"/>
  <c r="D11" i="15" s="1"/>
  <c r="D36" i="15"/>
  <c r="D38" i="15" s="1"/>
  <c r="D28" i="15"/>
  <c r="E28" i="15"/>
  <c r="E32" i="15"/>
  <c r="D32" i="15"/>
  <c r="D25" i="15"/>
  <c r="E25" i="15"/>
  <c r="E29" i="15"/>
  <c r="D29" i="15"/>
  <c r="E33" i="15"/>
  <c r="D33" i="15"/>
  <c r="E26" i="15"/>
  <c r="D26" i="15"/>
  <c r="E30" i="15"/>
  <c r="D30" i="15"/>
  <c r="E34" i="15"/>
  <c r="D34" i="15"/>
  <c r="E27" i="15"/>
  <c r="D27" i="15"/>
  <c r="E31" i="15"/>
  <c r="D31" i="15"/>
  <c r="E35" i="15"/>
  <c r="D35" i="15"/>
  <c r="D23" i="15"/>
  <c r="D37" i="15"/>
  <c r="D24" i="15" l="1"/>
  <c r="E24" i="15"/>
  <c r="E11" i="15"/>
  <c r="D21" i="13"/>
  <c r="H18" i="13"/>
  <c r="H17" i="13"/>
  <c r="F17" i="13" s="1"/>
  <c r="E17" i="13" s="1"/>
  <c r="H16" i="13"/>
  <c r="F16" i="13" s="1"/>
  <c r="E16" i="13" s="1"/>
  <c r="H15" i="13"/>
  <c r="F15" i="13" s="1"/>
  <c r="E15" i="13" s="1"/>
  <c r="H14" i="13"/>
  <c r="F14" i="13" s="1"/>
  <c r="H13" i="13"/>
  <c r="F13" i="13" s="1"/>
  <c r="E13" i="13" s="1"/>
  <c r="H12" i="13"/>
  <c r="F12" i="13" s="1"/>
  <c r="E12" i="13" s="1"/>
  <c r="H11" i="13"/>
  <c r="H11" i="12"/>
  <c r="H26" i="11"/>
  <c r="H11" i="11"/>
  <c r="F11" i="11" s="1"/>
  <c r="E11" i="11" s="1"/>
  <c r="F11" i="12" l="1"/>
  <c r="F26" i="11"/>
  <c r="F11" i="13"/>
  <c r="D19" i="13"/>
  <c r="D22" i="13"/>
  <c r="E14" i="13"/>
  <c r="D14" i="13"/>
  <c r="D24" i="13"/>
  <c r="D16" i="13"/>
  <c r="F18" i="13"/>
  <c r="D20" i="13"/>
  <c r="D12" i="13"/>
  <c r="D13" i="13"/>
  <c r="D15" i="13"/>
  <c r="D17" i="13"/>
  <c r="E11" i="12"/>
  <c r="D11" i="11"/>
  <c r="D11" i="12" l="1"/>
  <c r="D26" i="11"/>
  <c r="E26" i="11"/>
  <c r="E11" i="13"/>
  <c r="D11" i="13"/>
  <c r="E18" i="13"/>
  <c r="D18" i="13"/>
  <c r="H11" i="9" l="1"/>
  <c r="H33" i="9" s="1"/>
  <c r="F11" i="9" l="1"/>
  <c r="F33" i="9" s="1"/>
  <c r="E11" i="9" l="1"/>
  <c r="E33" i="9" s="1"/>
  <c r="D11" i="9"/>
  <c r="D33" i="9" s="1"/>
</calcChain>
</file>

<file path=xl/sharedStrings.xml><?xml version="1.0" encoding="utf-8"?>
<sst xmlns="http://schemas.openxmlformats.org/spreadsheetml/2006/main" count="686" uniqueCount="296">
  <si>
    <t>RAZEM I ROK:</t>
  </si>
  <si>
    <t>zaliczenie</t>
  </si>
  <si>
    <t>fakultety</t>
  </si>
  <si>
    <t>dr J. Przybylski</t>
  </si>
  <si>
    <t>Studium Wychowania Fizycznego i Sportu</t>
  </si>
  <si>
    <t>wychowanie fizyczne</t>
  </si>
  <si>
    <t>dr A. Mania-Końsko</t>
  </si>
  <si>
    <t>praktyka wakacyjna</t>
  </si>
  <si>
    <t>dr M. Matthews-Kozanecka</t>
  </si>
  <si>
    <t>Kat. Nauk Społecznych i Humanistycznych</t>
  </si>
  <si>
    <t>podstawy zdrowia publicznego</t>
  </si>
  <si>
    <t>B</t>
  </si>
  <si>
    <t>metodologia badań naukowych</t>
  </si>
  <si>
    <t>Studium Języków Obcych</t>
  </si>
  <si>
    <t>A</t>
  </si>
  <si>
    <t>język obcy</t>
  </si>
  <si>
    <t>dr A. Majewski</t>
  </si>
  <si>
    <t>Kat. I Zakł. Informatyki i Statystyki</t>
  </si>
  <si>
    <t>informatyka</t>
  </si>
  <si>
    <t>egzamin</t>
  </si>
  <si>
    <t>histologia z embriologią i cytologią</t>
  </si>
  <si>
    <t>dr J. Wiertlewska-Bielarz</t>
  </si>
  <si>
    <t>etyka i deontologia</t>
  </si>
  <si>
    <t>Rada Uczelniana Samorządu Studenckiego</t>
  </si>
  <si>
    <t>szkolenie z praw i obowiązków studenta</t>
  </si>
  <si>
    <t>mgr M. Kotlarek-Naskręt</t>
  </si>
  <si>
    <t>Biblioteka Główna UMP</t>
  </si>
  <si>
    <t>przysposobienie biblioteczne</t>
  </si>
  <si>
    <t>mgr A. Radek</t>
  </si>
  <si>
    <t>Inspektorat BHP</t>
  </si>
  <si>
    <t>szkolenie BHP</t>
  </si>
  <si>
    <t>Kat. I Zakł. Psychologii Klinicznej</t>
  </si>
  <si>
    <t>dr hab. M. Grześkowiak</t>
  </si>
  <si>
    <t>Zakł. Dydaktyki, Anestezjologii i Intensywnej Terapii</t>
  </si>
  <si>
    <t>pierwsza pomoc</t>
  </si>
  <si>
    <t>Kat. I Zakł. Historii i Filozofii Nauk Medycznych</t>
  </si>
  <si>
    <t>historia medycyny</t>
  </si>
  <si>
    <t>dr J. Jurga-Stopa</t>
  </si>
  <si>
    <t>ergonomia w stomatologii</t>
  </si>
  <si>
    <t>biologia</t>
  </si>
  <si>
    <t>Zakł. Biofizyki</t>
  </si>
  <si>
    <t>biofizyka</t>
  </si>
  <si>
    <t>dane z kolumn:
9+12+15</t>
  </si>
  <si>
    <t>dane z kolumn:
7+8</t>
  </si>
  <si>
    <t xml:space="preserve">dane z kolumn: 
[(9-11) + (12-14) + 15] x 3:6 </t>
  </si>
  <si>
    <t>dane z kolumn: (10+11+13+14)x3:6</t>
  </si>
  <si>
    <t>kategoria ćwiczeń</t>
  </si>
  <si>
    <t>w tym metodą symulacji</t>
  </si>
  <si>
    <t>łaczna liczba godzin ćw.</t>
  </si>
  <si>
    <t>w tym e-learning</t>
  </si>
  <si>
    <t>w tym online</t>
  </si>
  <si>
    <t>łączna liczba godzin s.</t>
  </si>
  <si>
    <t>łaczna liczba godzin w.</t>
  </si>
  <si>
    <t>ćwiczenia</t>
  </si>
  <si>
    <t>seminaria</t>
  </si>
  <si>
    <t>wykłady</t>
  </si>
  <si>
    <t>łączna liczba godzin zajęć</t>
  </si>
  <si>
    <t>w tym ECTS zajęć z bezpośrednim udziałem nauczycieli/ prowadzących zajęcia</t>
  </si>
  <si>
    <t>w tym ECTS 
zajęć z wykorzystaniem metod i technik kształcenia na odległość</t>
  </si>
  <si>
    <t>ECTS</t>
  </si>
  <si>
    <t>koordynator zajęć/grupy zajęć</t>
  </si>
  <si>
    <t>jednostka prowadząca</t>
  </si>
  <si>
    <t>forma zaliczenia</t>
  </si>
  <si>
    <t>zajęcia</t>
  </si>
  <si>
    <t>liczba godzin samodzielnej pracy studenta</t>
  </si>
  <si>
    <t xml:space="preserve">łączna liczba godzin 
</t>
  </si>
  <si>
    <t>zajęcia/grupy zajęć</t>
  </si>
  <si>
    <t>l.p.</t>
  </si>
  <si>
    <t>łączna liczba semestrów: 10</t>
  </si>
  <si>
    <t>poziom studiów: jednolite magisterskie</t>
  </si>
  <si>
    <t>semestr: 1 i 2</t>
  </si>
  <si>
    <t>rok studiów: I</t>
  </si>
  <si>
    <t>Wydział Medyczny</t>
  </si>
  <si>
    <t>KIERUNEK STUDIÓW: lekarsko-dentystyczny</t>
  </si>
  <si>
    <t>RAZEM II ROK:</t>
  </si>
  <si>
    <t>dr N. Kruszyńska</t>
  </si>
  <si>
    <t>KiZ Medycyny Rodzinnej</t>
  </si>
  <si>
    <t>psychologia kliniczna</t>
  </si>
  <si>
    <t>KiZ Genetyki Medycznej</t>
  </si>
  <si>
    <t>dr hab. T. Kulczyk</t>
  </si>
  <si>
    <t>KiZ Patofizjologii</t>
  </si>
  <si>
    <t>patofizjologia</t>
  </si>
  <si>
    <t>prof. dr hab. B. Czarnecka</t>
  </si>
  <si>
    <t>endodoncja przedkliniczna</t>
  </si>
  <si>
    <t>dr hab. W. Markwitz, prof. UMP</t>
  </si>
  <si>
    <t>podstawy fizjoterapii</t>
  </si>
  <si>
    <t>KiZ Informatyki i Statystyki</t>
  </si>
  <si>
    <t>biostatystyka</t>
  </si>
  <si>
    <t>mikrobiologia jamy ustnej z elementami mikrobiologii ogólnej</t>
  </si>
  <si>
    <t>immunologia</t>
  </si>
  <si>
    <t>KiZ Farmakologii</t>
  </si>
  <si>
    <t>farmakologia ogólna</t>
  </si>
  <si>
    <t>fizjologia człowieka</t>
  </si>
  <si>
    <t>semestr: 3 i 4</t>
  </si>
  <si>
    <t>rok studiów: II</t>
  </si>
  <si>
    <t>RAZEM III ROK:</t>
  </si>
  <si>
    <t>chirurgia stomatologiczna</t>
  </si>
  <si>
    <t>ortodoncja</t>
  </si>
  <si>
    <t>Kl. Stomatologii Dziecięcej</t>
  </si>
  <si>
    <t>stomatologia dziecięca i profilaktyka stomatologiczna</t>
  </si>
  <si>
    <t>choroby zakaźne</t>
  </si>
  <si>
    <t>prof. dr hab. W. Golusiński</t>
  </si>
  <si>
    <t>KiK Chirurgii Głowy, Szyi i Onkologii Laryngologicznej</t>
  </si>
  <si>
    <t>onkologia</t>
  </si>
  <si>
    <t>Kl. Psychiatrii Dorosłych</t>
  </si>
  <si>
    <t>psychiatria</t>
  </si>
  <si>
    <t>neurologia</t>
  </si>
  <si>
    <t>Kl. Chorób Oczu</t>
  </si>
  <si>
    <t>okulistyka</t>
  </si>
  <si>
    <t>KiK Pulmunologii, Alergologii i Onkologii Pulmunologicznej</t>
  </si>
  <si>
    <t>pulmonologia</t>
  </si>
  <si>
    <t>Kl. Hipertensjologii, Angiologii i Chorób Wewnętrznych</t>
  </si>
  <si>
    <t>choroby wewnętrzne</t>
  </si>
  <si>
    <t>dr R. Podlewski</t>
  </si>
  <si>
    <t>pierwsza pomoc w stanach zagrożenia życia lub zdrowia</t>
  </si>
  <si>
    <t>Zakł. Farmakologii Klinicznej</t>
  </si>
  <si>
    <t>otolaryngologia</t>
  </si>
  <si>
    <t>dermatologia z wenerologią</t>
  </si>
  <si>
    <t>patologia jamy ustnej z elementami patomorfologii ogólnej</t>
  </si>
  <si>
    <t>semestr: 5 i 6</t>
  </si>
  <si>
    <t>rok studiów: III</t>
  </si>
  <si>
    <t>RAZEM IV ROK:</t>
  </si>
  <si>
    <t>protetyka stomatologiczna</t>
  </si>
  <si>
    <t>dr B. Lempe</t>
  </si>
  <si>
    <t>Kl. Pneumonologii, Alergologii Dziecięcej i Immunologii Klinicznej</t>
  </si>
  <si>
    <t>pediatria</t>
  </si>
  <si>
    <t>semestr: 7 i 8</t>
  </si>
  <si>
    <t>rok studiów: IV</t>
  </si>
  <si>
    <t>RAZEM V ROK:</t>
  </si>
  <si>
    <t>dr M. Owecka</t>
  </si>
  <si>
    <t>gerostomatologia</t>
  </si>
  <si>
    <t>chirurgia szczękowo-twarzowa</t>
  </si>
  <si>
    <t>semestr: 9 i 10</t>
  </si>
  <si>
    <t>rok studiów: V</t>
  </si>
  <si>
    <t>G</t>
  </si>
  <si>
    <t>RAMOWY PLAN STUDIÓW rok akademicki 2026/2027</t>
  </si>
  <si>
    <t xml:space="preserve">anatomia </t>
  </si>
  <si>
    <t xml:space="preserve"> Zakł. Anatomii Prawidłowej</t>
  </si>
  <si>
    <t>Zakł. Patofizjologii Starzenia i Chorób Cywilizacyjnych</t>
  </si>
  <si>
    <t>dr Z. Maciejewska-Szaniec</t>
  </si>
  <si>
    <t>Kl. Ortodoncji i Dysfunkcji Narządu Żucia</t>
  </si>
  <si>
    <t>Zakł. Biomateriałów i Stomatologii Doświadczalnej</t>
  </si>
  <si>
    <t>medycyna i odontologia sądowa</t>
  </si>
  <si>
    <t>ortodoncja i dysfunkcje czaszkowo-żuchwowe</t>
  </si>
  <si>
    <t>prawne i organizacyjne aspekty zarządzania w stomatologii</t>
  </si>
  <si>
    <t>stomatologia zintegrowana wieku dziecięcego</t>
  </si>
  <si>
    <t>stomatologia społeczna cz.1/2</t>
  </si>
  <si>
    <t>dr I. Miechowicz</t>
  </si>
  <si>
    <t>dr M. Wichtowski</t>
  </si>
  <si>
    <t>Zakł. Immunologii</t>
  </si>
  <si>
    <t>dr M. Frydrychowicz</t>
  </si>
  <si>
    <t xml:space="preserve">KiZ Mikrobiologii Lekarskiej </t>
  </si>
  <si>
    <t>stomatologia zachowawcza przedkliniczna</t>
  </si>
  <si>
    <t>dr hab. A. Szkaradkiewicz-Karpińska</t>
  </si>
  <si>
    <t>podstawy stomatologii społecznej</t>
  </si>
  <si>
    <t>Zakł. Dydaktyki Anestezjologii i Intensywnej Terapii</t>
  </si>
  <si>
    <t>dr M. Wardak</t>
  </si>
  <si>
    <t>dr A. Sójka-Makowska</t>
  </si>
  <si>
    <t xml:space="preserve">farmakologia kliniczna </t>
  </si>
  <si>
    <t xml:space="preserve">chirurgia ogólna </t>
  </si>
  <si>
    <t>Klinika Chirurgii Onkologicznej</t>
  </si>
  <si>
    <t xml:space="preserve">Kl. Neurologii </t>
  </si>
  <si>
    <t>prof. dr hab. K. Gerreth</t>
  </si>
  <si>
    <t>KiK Protetyki Stomatologicznej i Gerostomatologii</t>
  </si>
  <si>
    <t>prof. dr hab. B. Dorocka-Bobkowska</t>
  </si>
  <si>
    <t>Kl. Dermatologii</t>
  </si>
  <si>
    <t>Zakł. Ratownictwa Medycznego</t>
  </si>
  <si>
    <t>dr A. Rutz-Danielczak</t>
  </si>
  <si>
    <t>dr hab. D. Łojko</t>
  </si>
  <si>
    <t>Kl. Chirurgii Głowy, Szyi i Onkologii Laryngologicznej</t>
  </si>
  <si>
    <t>dr hab. M.Paul</t>
  </si>
  <si>
    <t>anestezjologia i reanimacja</t>
  </si>
  <si>
    <t>Zakł. Diagnostyki</t>
  </si>
  <si>
    <t>KiK Ortodoncji i Wad Rozwojowych Twarzy</t>
  </si>
  <si>
    <t>dr S. Klewin-Steinbock</t>
  </si>
  <si>
    <t xml:space="preserve">KiK Protetyki Stomatologicznej i Gerostomatologii </t>
  </si>
  <si>
    <t>prof. dr hab. A.Czajka-Jakubowska</t>
  </si>
  <si>
    <t>Kl. Protetyki Stomatologicznej i Gerostomatologii</t>
  </si>
  <si>
    <t>stomatologia zintegrowana wieku dorosłego</t>
  </si>
  <si>
    <t>RAMOWY PLAN STUDIÓW rok akademicki 2027/2028</t>
  </si>
  <si>
    <t>stomatologia społeczna cz. 2/2</t>
  </si>
  <si>
    <t>prof. dr hab. E. Mojs</t>
  </si>
  <si>
    <t>choroby przyzębia i błony śluzowej jamy ustnej</t>
  </si>
  <si>
    <t>dr M. Pobudek-Radzikowska</t>
  </si>
  <si>
    <t>epidemiologia</t>
  </si>
  <si>
    <t>dr M. Kuras</t>
  </si>
  <si>
    <t>RAMOWY PLAN STUDIÓW rok akademicki 2028/2029</t>
  </si>
  <si>
    <t>polityka zdrowotna z elementami prawa w praktyce stomatologicznej</t>
  </si>
  <si>
    <t>Kat. i Zakł. Chemii Medycznej i Medycyny Laboratoryjnej</t>
  </si>
  <si>
    <t>dr P.Solarczyk</t>
  </si>
  <si>
    <t>Zakł. Biologii i Parazytologii Lekarskiej</t>
  </si>
  <si>
    <t>dr hab. B.Gryszczyńska</t>
  </si>
  <si>
    <t xml:space="preserve">materiałoznawstwo stomatologiczne </t>
  </si>
  <si>
    <t>prof. dr hab. A. Marszałek</t>
  </si>
  <si>
    <t>dr P. Świderski</t>
  </si>
  <si>
    <t>Zakł. Medycyny Sądowej</t>
  </si>
  <si>
    <t>dr J. Walczak-Sztulpa</t>
  </si>
  <si>
    <t>dr E. Ulatowska-Szostak</t>
  </si>
  <si>
    <t>dr K. Pękacka-Falkowska</t>
  </si>
  <si>
    <t>dr  Z. Kycler</t>
  </si>
  <si>
    <t>prof. dr hab. A. Dańczak-Pazdrowska</t>
  </si>
  <si>
    <t>dr D. Springer</t>
  </si>
  <si>
    <t>dr hab. D. Walkowiak</t>
  </si>
  <si>
    <t>Zakł. Organizacji i Zarządzania w Opiece Zdrowotnej</t>
  </si>
  <si>
    <t>Kl. Stomatologii Grup Ryzyka</t>
  </si>
  <si>
    <t>prof. dr hab. E. Paszyńska</t>
  </si>
  <si>
    <t>genetyka kliniczna</t>
  </si>
  <si>
    <t>KiZ Patologii i profilaktyki Nowotworów</t>
  </si>
  <si>
    <t>chemia medyczna</t>
  </si>
  <si>
    <t>dr K. Strzyżewski</t>
  </si>
  <si>
    <t xml:space="preserve">biochemia </t>
  </si>
  <si>
    <t>prof. dr hab. J. Mikuła-Pietrasik</t>
  </si>
  <si>
    <t>prof. dr hab. D. Kanikowska</t>
  </si>
  <si>
    <t>RAMOWY PLAN STUDIÓW rok akademicki 2029/2030</t>
  </si>
  <si>
    <t>K. Włodarczyk</t>
  </si>
  <si>
    <t>dr P. Bober</t>
  </si>
  <si>
    <t>dr T. Klatkiewicz</t>
  </si>
  <si>
    <t>dr E. Czechowska-Porzegowiak</t>
  </si>
  <si>
    <t>dr hab. K. Nijakowski</t>
  </si>
  <si>
    <t>prof. dr hab. J. Opydo-Szymaczek</t>
  </si>
  <si>
    <t>narzędzia sztucznej inteligencji w stomatologii i medycynie</t>
  </si>
  <si>
    <t>prof. dr hab. M. Dyszkiewicz-Konwińska</t>
  </si>
  <si>
    <t>dysfunkcje układu stomatognatycznego z elementami komunikacji</t>
  </si>
  <si>
    <t>profesjonalizm i komunikacja cz. 3/3</t>
  </si>
  <si>
    <t>profesjonalizm i komunikacja cz. 2/3</t>
  </si>
  <si>
    <t>profesjonalizm i komunikacja cz.1/3</t>
  </si>
  <si>
    <t>stomatologia wieku rozwojowego</t>
  </si>
  <si>
    <t>stomatologia wieku rozwojowego  z elementami komunikacji</t>
  </si>
  <si>
    <t>chirurgia stomatologiczna u pacjentów z wielochorobowością</t>
  </si>
  <si>
    <t xml:space="preserve">radiologia stomatologiczna </t>
  </si>
  <si>
    <t xml:space="preserve">chirurgia szczękowo-twarzowa </t>
  </si>
  <si>
    <t xml:space="preserve">ortodoncja i dysfunkcje czaszkowo-żuchwowe </t>
  </si>
  <si>
    <t>nabór w r.a.: 2026/2027</t>
  </si>
  <si>
    <t>6h-A , 20h-B</t>
  </si>
  <si>
    <t xml:space="preserve"> stomatologia grup ryzyka z elementami komunikacji</t>
  </si>
  <si>
    <t>RAMOWY PLAN STUDIÓW rok akademicki 2030/2031</t>
  </si>
  <si>
    <t>stomatologia zachowawcza z elementami stomatologii interwencyjnej</t>
  </si>
  <si>
    <t>endodoncja</t>
  </si>
  <si>
    <t>podstawy neonatologii</t>
  </si>
  <si>
    <t>ginekologia i położnictwo w stomatologii</t>
  </si>
  <si>
    <t>radiologia ogólna</t>
  </si>
  <si>
    <t>zaawansowane zabiegi resuscytacyjne</t>
  </si>
  <si>
    <t>diagnostyka laboratoryjna</t>
  </si>
  <si>
    <t>II Kl. Neonatologii</t>
  </si>
  <si>
    <t>dr hab. K. Wróblewska-Seniuk</t>
  </si>
  <si>
    <t>zaliczenie/OSCE</t>
  </si>
  <si>
    <t>egzamin/OSCE</t>
  </si>
  <si>
    <t>podstawy dietetyki w stomatologii</t>
  </si>
  <si>
    <t>stomatologia zachowawcza z endodoncją 1</t>
  </si>
  <si>
    <t>stomatologia zachowawcza z endodoncją 2</t>
  </si>
  <si>
    <t>dr W. Kawałkiewicz</t>
  </si>
  <si>
    <t>mgr S. Wiśniewska-Leśków</t>
  </si>
  <si>
    <t>Zakł. Histologii i Embriologii</t>
  </si>
  <si>
    <t>lek. M. Wosiak</t>
  </si>
  <si>
    <t xml:space="preserve">Kat. i Zakł. Zdrowia Publicznego i Epidemiologii </t>
  </si>
  <si>
    <t>dr hab. T. Karpiński, prof. UMP</t>
  </si>
  <si>
    <t>mgr S.Wiśniewska-Leśków</t>
  </si>
  <si>
    <t>dr hab. H. Winiarska, prof. UMP</t>
  </si>
  <si>
    <t>Kl. Stom. Zachowawczej</t>
  </si>
  <si>
    <t>Kl. Stom. Zintegrowanej i  Endodoncji</t>
  </si>
  <si>
    <t>Kl. Stomatologii Zintegrowanej i Endodoncji</t>
  </si>
  <si>
    <t>KiZ Leczenia Otyłości, Zaburzeń Metab. Oraz Dietetyki Kl.</t>
  </si>
  <si>
    <t>Kl. Chirurgii Stomatologicznej</t>
  </si>
  <si>
    <t>lek.dent. W. Jakubowska</t>
  </si>
  <si>
    <t>KiK Protetyki Stom. i Gerostomatologii</t>
  </si>
  <si>
    <t>dr E. Miciak-Ławicka</t>
  </si>
  <si>
    <t>dr P. Rakowicz</t>
  </si>
  <si>
    <t>dr hab. M. Łukasik, prof. UMP</t>
  </si>
  <si>
    <t>Kl. Perinatologii</t>
  </si>
  <si>
    <t>prof. dr hab. K. Karmelita-Katulska</t>
  </si>
  <si>
    <t>Zakł. Radiologii Ogólnej</t>
  </si>
  <si>
    <t xml:space="preserve">Kl. Stomatologii Zachowawczej </t>
  </si>
  <si>
    <t>Kl. Chorób Przyzębia i Błony Śluzowej Jamy Ustnej</t>
  </si>
  <si>
    <t>dr B. Kurczoba-Ratajczak</t>
  </si>
  <si>
    <t>KiZ Chemii Medycznej i Medycyny Laboratoryjnej</t>
  </si>
  <si>
    <t>prof. dr hab. D. Formanowicz</t>
  </si>
  <si>
    <t>KiK Chorób Wewnętrznych i Zaburzeń Metabolicznych</t>
  </si>
  <si>
    <t>I Kl. Anestezjologii i Intensywnej Terapii</t>
  </si>
  <si>
    <t>dr hab. P. Sobczyński, prof. UMP</t>
  </si>
  <si>
    <t>dr hab. K. Błochowiak</t>
  </si>
  <si>
    <t>lek. dent. M. Dorożyński</t>
  </si>
  <si>
    <t>dr hab. B. Biedziak, prof. UMP</t>
  </si>
  <si>
    <t>dr M. Okła</t>
  </si>
  <si>
    <t>Kl. Chirurgii Szczękowo-Twarzowej</t>
  </si>
  <si>
    <t>dr hab. A. Lehmann</t>
  </si>
  <si>
    <t>dr E. Golusińska-Kardach</t>
  </si>
  <si>
    <t>dr M. Kręgielska-Narożna</t>
  </si>
  <si>
    <t>Zakład Diagnostyki Obrazowej</t>
  </si>
  <si>
    <t xml:space="preserve"> dr hab. A. Przystańska, prof. UMP</t>
  </si>
  <si>
    <t>dr hab. K. Wojtowicz</t>
  </si>
  <si>
    <t>Zakł. Diagnostyki Obrazowej</t>
  </si>
  <si>
    <t xml:space="preserve"> dr hab. A. Lehmann</t>
  </si>
  <si>
    <t>lek. stom. K. Baksalary-Iżycka</t>
  </si>
  <si>
    <t>L</t>
  </si>
  <si>
    <t>75h kat.G+10h kat.L</t>
  </si>
  <si>
    <t>forma studiów: niestacjonarne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</si>
</sst>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3" borderId="3" xfId="0" applyFont="1" applyFill="1" applyBorder="1"/>
    <xf numFmtId="0" fontId="3" fillId="3" borderId="4" xfId="0" applyFont="1" applyFill="1" applyBorder="1"/>
    <xf numFmtId="2" fontId="4" fillId="3" borderId="2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2" fontId="5" fillId="0" borderId="7" xfId="1" applyNumberFormat="1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4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5" fillId="2" borderId="4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/>
    </xf>
    <xf numFmtId="0" fontId="2" fillId="0" borderId="43" xfId="0" applyFont="1" applyBorder="1"/>
    <xf numFmtId="0" fontId="5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2" fillId="0" borderId="40" xfId="0" applyFont="1" applyBorder="1"/>
    <xf numFmtId="0" fontId="5" fillId="0" borderId="5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18" xfId="0" applyFont="1" applyBorder="1"/>
    <xf numFmtId="0" fontId="2" fillId="0" borderId="15" xfId="0" applyFont="1" applyBorder="1"/>
    <xf numFmtId="0" fontId="5" fillId="0" borderId="33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2" fillId="2" borderId="41" xfId="0" applyFont="1" applyFill="1" applyBorder="1"/>
    <xf numFmtId="0" fontId="2" fillId="2" borderId="40" xfId="0" applyFont="1" applyFill="1" applyBorder="1"/>
    <xf numFmtId="0" fontId="5" fillId="0" borderId="5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21" xfId="0" applyFont="1" applyBorder="1"/>
    <xf numFmtId="0" fontId="5" fillId="0" borderId="3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/>
    </xf>
    <xf numFmtId="0" fontId="0" fillId="0" borderId="43" xfId="0" applyBorder="1"/>
    <xf numFmtId="0" fontId="5" fillId="0" borderId="3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0" fillId="0" borderId="34" xfId="0" applyBorder="1"/>
    <xf numFmtId="0" fontId="6" fillId="0" borderId="43" xfId="0" applyFont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2" borderId="32" xfId="0" applyFont="1" applyFill="1" applyBorder="1" applyAlignment="1">
      <alignment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/>
    </xf>
    <xf numFmtId="0" fontId="0" fillId="0" borderId="34" xfId="0" applyFill="1" applyBorder="1"/>
    <xf numFmtId="0" fontId="5" fillId="2" borderId="32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2" fillId="0" borderId="34" xfId="0" applyFont="1" applyBorder="1"/>
    <xf numFmtId="0" fontId="5" fillId="0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2" fontId="5" fillId="0" borderId="43" xfId="0" applyNumberFormat="1" applyFont="1" applyBorder="1" applyAlignment="1">
      <alignment horizontal="center" vertical="center" wrapText="1"/>
    </xf>
    <xf numFmtId="2" fontId="5" fillId="0" borderId="43" xfId="1" applyNumberFormat="1" applyFont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3" fillId="0" borderId="54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52" xfId="0" applyFont="1" applyBorder="1" applyAlignment="1">
      <alignment horizontal="center"/>
    </xf>
    <xf numFmtId="0" fontId="13" fillId="3" borderId="28" xfId="0" applyFont="1" applyFill="1" applyBorder="1" applyAlignment="1">
      <alignment horizontal="center"/>
    </xf>
    <xf numFmtId="0" fontId="13" fillId="3" borderId="26" xfId="0" applyFont="1" applyFill="1" applyBorder="1" applyAlignment="1">
      <alignment horizontal="center"/>
    </xf>
    <xf numFmtId="0" fontId="13" fillId="3" borderId="23" xfId="0" applyFont="1" applyFill="1" applyBorder="1" applyAlignment="1">
      <alignment horizontal="center"/>
    </xf>
    <xf numFmtId="0" fontId="2" fillId="0" borderId="35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5" fillId="0" borderId="51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5" fillId="0" borderId="50" xfId="0" applyFont="1" applyBorder="1" applyAlignment="1">
      <alignment horizontal="left" wrapText="1"/>
    </xf>
    <xf numFmtId="0" fontId="5" fillId="0" borderId="29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/>
    </xf>
    <xf numFmtId="0" fontId="13" fillId="3" borderId="18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2" fillId="0" borderId="28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12" fillId="2" borderId="46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5" fillId="0" borderId="57" xfId="0" applyFont="1" applyBorder="1" applyAlignment="1">
      <alignment horizontal="left" wrapText="1"/>
    </xf>
    <xf numFmtId="0" fontId="5" fillId="0" borderId="22" xfId="0" applyFont="1" applyBorder="1" applyAlignment="1">
      <alignment horizontal="left" wrapText="1"/>
    </xf>
    <xf numFmtId="0" fontId="5" fillId="0" borderId="58" xfId="0" applyFont="1" applyBorder="1" applyAlignment="1">
      <alignment horizontal="left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/>
    </xf>
    <xf numFmtId="0" fontId="15" fillId="0" borderId="51" xfId="0" applyFont="1" applyBorder="1" applyAlignment="1">
      <alignment horizontal="left" wrapText="1"/>
    </xf>
    <xf numFmtId="0" fontId="15" fillId="0" borderId="30" xfId="0" applyFont="1" applyBorder="1" applyAlignment="1">
      <alignment horizontal="left" wrapText="1"/>
    </xf>
    <xf numFmtId="0" fontId="15" fillId="0" borderId="50" xfId="0" applyFont="1" applyBorder="1" applyAlignment="1">
      <alignment horizontal="left" wrapText="1"/>
    </xf>
    <xf numFmtId="0" fontId="5" fillId="0" borderId="49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2" fillId="0" borderId="43" xfId="0" applyFont="1" applyFill="1" applyBorder="1"/>
    <xf numFmtId="0" fontId="5" fillId="0" borderId="34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2" fillId="0" borderId="40" xfId="0" applyFont="1" applyFill="1" applyBorder="1"/>
    <xf numFmtId="0" fontId="5" fillId="0" borderId="46" xfId="0" applyFont="1" applyFill="1" applyBorder="1" applyAlignment="1">
      <alignment horizontal="center" vertical="center"/>
    </xf>
    <xf numFmtId="0" fontId="0" fillId="0" borderId="43" xfId="0" applyFill="1" applyBorder="1"/>
    <xf numFmtId="0" fontId="6" fillId="0" borderId="34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3"/>
  <sheetViews>
    <sheetView topLeftCell="A27" workbookViewId="0">
      <selection activeCell="X16" sqref="X16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48" t="s">
        <v>135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50"/>
    </row>
    <row r="2" spans="1:20" ht="30.75" customHeight="1" x14ac:dyDescent="0.3">
      <c r="A2" s="151" t="s">
        <v>73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3"/>
    </row>
    <row r="3" spans="1:20" ht="30" customHeight="1" thickBot="1" x14ac:dyDescent="0.35">
      <c r="A3" s="165" t="s">
        <v>72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7"/>
    </row>
    <row r="4" spans="1:20" ht="30.75" customHeight="1" x14ac:dyDescent="0.25">
      <c r="A4" s="168" t="s">
        <v>71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 t="s">
        <v>70</v>
      </c>
      <c r="M4" s="169"/>
      <c r="N4" s="169"/>
      <c r="O4" s="169"/>
      <c r="P4" s="169"/>
      <c r="Q4" s="169"/>
      <c r="R4" s="156" t="s">
        <v>232</v>
      </c>
      <c r="S4" s="157"/>
      <c r="T4" s="158"/>
    </row>
    <row r="5" spans="1:20" ht="30" customHeight="1" thickBot="1" x14ac:dyDescent="0.3">
      <c r="A5" s="154" t="s">
        <v>69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 t="s">
        <v>295</v>
      </c>
      <c r="M5" s="155"/>
      <c r="N5" s="155"/>
      <c r="O5" s="155"/>
      <c r="P5" s="155"/>
      <c r="Q5" s="155"/>
      <c r="R5" s="174" t="s">
        <v>68</v>
      </c>
      <c r="S5" s="175"/>
      <c r="T5" s="176"/>
    </row>
    <row r="6" spans="1:20" ht="15.75" customHeight="1" x14ac:dyDescent="0.25">
      <c r="A6" s="159" t="s">
        <v>67</v>
      </c>
      <c r="B6" s="162" t="s">
        <v>66</v>
      </c>
      <c r="C6" s="140" t="s">
        <v>59</v>
      </c>
      <c r="D6" s="141"/>
      <c r="E6" s="142"/>
      <c r="F6" s="117" t="s">
        <v>65</v>
      </c>
      <c r="G6" s="117" t="s">
        <v>64</v>
      </c>
      <c r="H6" s="137" t="s">
        <v>63</v>
      </c>
      <c r="I6" s="138"/>
      <c r="J6" s="138"/>
      <c r="K6" s="138"/>
      <c r="L6" s="138"/>
      <c r="M6" s="138"/>
      <c r="N6" s="138"/>
      <c r="O6" s="138"/>
      <c r="P6" s="138"/>
      <c r="Q6" s="139"/>
      <c r="R6" s="120" t="s">
        <v>62</v>
      </c>
      <c r="S6" s="177" t="s">
        <v>61</v>
      </c>
      <c r="T6" s="180" t="s">
        <v>60</v>
      </c>
    </row>
    <row r="7" spans="1:20" ht="36" customHeight="1" x14ac:dyDescent="0.25">
      <c r="A7" s="160"/>
      <c r="B7" s="163"/>
      <c r="C7" s="143" t="s">
        <v>59</v>
      </c>
      <c r="D7" s="135" t="s">
        <v>58</v>
      </c>
      <c r="E7" s="133" t="s">
        <v>57</v>
      </c>
      <c r="F7" s="118"/>
      <c r="G7" s="118"/>
      <c r="H7" s="170" t="s">
        <v>56</v>
      </c>
      <c r="I7" s="145" t="s">
        <v>55</v>
      </c>
      <c r="J7" s="145"/>
      <c r="K7" s="145"/>
      <c r="L7" s="183" t="s">
        <v>54</v>
      </c>
      <c r="M7" s="184"/>
      <c r="N7" s="185"/>
      <c r="O7" s="145" t="s">
        <v>53</v>
      </c>
      <c r="P7" s="145"/>
      <c r="Q7" s="190"/>
      <c r="R7" s="121"/>
      <c r="S7" s="178"/>
      <c r="T7" s="181"/>
    </row>
    <row r="8" spans="1:20" s="17" customFormat="1" ht="42" customHeight="1" thickBot="1" x14ac:dyDescent="0.3">
      <c r="A8" s="161"/>
      <c r="B8" s="164"/>
      <c r="C8" s="144"/>
      <c r="D8" s="136"/>
      <c r="E8" s="134"/>
      <c r="F8" s="119"/>
      <c r="G8" s="119"/>
      <c r="H8" s="171"/>
      <c r="I8" s="26" t="s">
        <v>52</v>
      </c>
      <c r="J8" s="26" t="s">
        <v>50</v>
      </c>
      <c r="K8" s="25" t="s">
        <v>49</v>
      </c>
      <c r="L8" s="26" t="s">
        <v>51</v>
      </c>
      <c r="M8" s="26" t="s">
        <v>50</v>
      </c>
      <c r="N8" s="26" t="s">
        <v>49</v>
      </c>
      <c r="O8" s="26" t="s">
        <v>48</v>
      </c>
      <c r="P8" s="25" t="s">
        <v>47</v>
      </c>
      <c r="Q8" s="24" t="s">
        <v>46</v>
      </c>
      <c r="R8" s="122"/>
      <c r="S8" s="179"/>
      <c r="T8" s="182"/>
    </row>
    <row r="9" spans="1:20" s="22" customFormat="1" ht="15" customHeight="1" x14ac:dyDescent="0.25">
      <c r="A9" s="125">
        <v>1</v>
      </c>
      <c r="B9" s="127">
        <v>2</v>
      </c>
      <c r="C9" s="129">
        <v>3</v>
      </c>
      <c r="D9" s="30">
        <v>4</v>
      </c>
      <c r="E9" s="23">
        <v>5</v>
      </c>
      <c r="F9" s="29">
        <v>6</v>
      </c>
      <c r="G9" s="125">
        <v>7</v>
      </c>
      <c r="H9" s="28">
        <v>8</v>
      </c>
      <c r="I9" s="131">
        <v>9</v>
      </c>
      <c r="J9" s="123">
        <v>10</v>
      </c>
      <c r="K9" s="131">
        <v>11</v>
      </c>
      <c r="L9" s="131">
        <v>12</v>
      </c>
      <c r="M9" s="123">
        <v>13</v>
      </c>
      <c r="N9" s="131">
        <v>14</v>
      </c>
      <c r="O9" s="131">
        <v>15</v>
      </c>
      <c r="P9" s="131">
        <v>16</v>
      </c>
      <c r="Q9" s="172">
        <v>17</v>
      </c>
      <c r="R9" s="186">
        <v>18</v>
      </c>
      <c r="S9" s="188">
        <v>19</v>
      </c>
      <c r="T9" s="172">
        <v>20</v>
      </c>
    </row>
    <row r="10" spans="1:20" s="17" customFormat="1" ht="43.5" customHeight="1" thickBot="1" x14ac:dyDescent="0.3">
      <c r="A10" s="126"/>
      <c r="B10" s="128"/>
      <c r="C10" s="130"/>
      <c r="D10" s="21" t="s">
        <v>45</v>
      </c>
      <c r="E10" s="20" t="s">
        <v>44</v>
      </c>
      <c r="F10" s="19" t="s">
        <v>43</v>
      </c>
      <c r="G10" s="126"/>
      <c r="H10" s="18" t="s">
        <v>42</v>
      </c>
      <c r="I10" s="132"/>
      <c r="J10" s="124"/>
      <c r="K10" s="132"/>
      <c r="L10" s="132"/>
      <c r="M10" s="124"/>
      <c r="N10" s="132"/>
      <c r="O10" s="132"/>
      <c r="P10" s="132"/>
      <c r="Q10" s="173"/>
      <c r="R10" s="187"/>
      <c r="S10" s="189"/>
      <c r="T10" s="173"/>
    </row>
    <row r="11" spans="1:20" s="17" customFormat="1" ht="24.95" customHeight="1" x14ac:dyDescent="0.25">
      <c r="A11" s="16">
        <v>1</v>
      </c>
      <c r="B11" s="15" t="s">
        <v>136</v>
      </c>
      <c r="C11" s="11">
        <v>10</v>
      </c>
      <c r="D11" s="14">
        <f>(J11+K11+M11+N11)*C11/F11</f>
        <v>1.52</v>
      </c>
      <c r="E11" s="13">
        <f>(I11-K11+L11-N11+O11)*C11/F11</f>
        <v>4.5999999999999996</v>
      </c>
      <c r="F11" s="12">
        <f t="shared" ref="F11:F32" si="0">G11+H11</f>
        <v>250</v>
      </c>
      <c r="G11" s="12">
        <v>135</v>
      </c>
      <c r="H11" s="11">
        <f t="shared" ref="H11:H32" si="1">I11+L11+O11</f>
        <v>115</v>
      </c>
      <c r="I11" s="10">
        <v>38</v>
      </c>
      <c r="J11" s="102">
        <v>38</v>
      </c>
      <c r="K11" s="10"/>
      <c r="L11" s="10">
        <v>10</v>
      </c>
      <c r="M11" s="10"/>
      <c r="N11" s="10"/>
      <c r="O11" s="10">
        <v>67</v>
      </c>
      <c r="P11" s="10"/>
      <c r="Q11" s="9" t="s">
        <v>14</v>
      </c>
      <c r="R11" s="8" t="s">
        <v>19</v>
      </c>
      <c r="S11" s="7" t="s">
        <v>137</v>
      </c>
      <c r="T11" s="6" t="s">
        <v>288</v>
      </c>
    </row>
    <row r="12" spans="1:20" s="17" customFormat="1" ht="24.95" customHeight="1" x14ac:dyDescent="0.25">
      <c r="A12" s="16">
        <v>2</v>
      </c>
      <c r="B12" s="15" t="s">
        <v>41</v>
      </c>
      <c r="C12" s="11">
        <v>4</v>
      </c>
      <c r="D12" s="14">
        <f t="shared" ref="D12:D32" si="2">(J12+K12+M12+N12)*C12/F12</f>
        <v>1</v>
      </c>
      <c r="E12" s="13">
        <f t="shared" ref="E12:E32" si="3">(I12-K12+L12-N12+O12)*C12/F12</f>
        <v>1.3</v>
      </c>
      <c r="F12" s="12">
        <f t="shared" si="0"/>
        <v>120</v>
      </c>
      <c r="G12" s="12">
        <v>65</v>
      </c>
      <c r="H12" s="11">
        <f t="shared" si="1"/>
        <v>55</v>
      </c>
      <c r="I12" s="10">
        <v>14</v>
      </c>
      <c r="J12" s="102">
        <v>14</v>
      </c>
      <c r="K12" s="10"/>
      <c r="L12" s="10">
        <v>16</v>
      </c>
      <c r="M12" s="10"/>
      <c r="N12" s="10">
        <v>16</v>
      </c>
      <c r="O12" s="10">
        <v>25</v>
      </c>
      <c r="P12" s="10"/>
      <c r="Q12" s="9" t="s">
        <v>11</v>
      </c>
      <c r="R12" s="8" t="s">
        <v>19</v>
      </c>
      <c r="S12" s="7" t="s">
        <v>40</v>
      </c>
      <c r="T12" s="6" t="s">
        <v>250</v>
      </c>
    </row>
    <row r="13" spans="1:20" s="17" customFormat="1" ht="24.95" customHeight="1" x14ac:dyDescent="0.25">
      <c r="A13" s="16">
        <v>3</v>
      </c>
      <c r="B13" s="15" t="s">
        <v>208</v>
      </c>
      <c r="C13" s="11">
        <v>3</v>
      </c>
      <c r="D13" s="14">
        <f t="shared" si="2"/>
        <v>0.48</v>
      </c>
      <c r="E13" s="13">
        <f t="shared" si="3"/>
        <v>1.6</v>
      </c>
      <c r="F13" s="12">
        <f t="shared" si="0"/>
        <v>75</v>
      </c>
      <c r="G13" s="12">
        <v>35</v>
      </c>
      <c r="H13" s="11">
        <f t="shared" si="1"/>
        <v>40</v>
      </c>
      <c r="I13" s="10">
        <v>12</v>
      </c>
      <c r="J13" s="102">
        <v>12</v>
      </c>
      <c r="K13" s="10"/>
      <c r="L13" s="10">
        <v>12</v>
      </c>
      <c r="M13" s="10"/>
      <c r="N13" s="10"/>
      <c r="O13" s="10">
        <v>16</v>
      </c>
      <c r="P13" s="10"/>
      <c r="Q13" s="9" t="s">
        <v>14</v>
      </c>
      <c r="R13" s="8" t="s">
        <v>1</v>
      </c>
      <c r="S13" s="7" t="s">
        <v>188</v>
      </c>
      <c r="T13" s="6" t="s">
        <v>209</v>
      </c>
    </row>
    <row r="14" spans="1:20" s="17" customFormat="1" ht="24.95" customHeight="1" x14ac:dyDescent="0.25">
      <c r="A14" s="16">
        <v>4</v>
      </c>
      <c r="B14" s="15" t="s">
        <v>38</v>
      </c>
      <c r="C14" s="11">
        <v>2</v>
      </c>
      <c r="D14" s="14">
        <f t="shared" si="2"/>
        <v>0.16666666666666666</v>
      </c>
      <c r="E14" s="13">
        <f t="shared" si="3"/>
        <v>1</v>
      </c>
      <c r="F14" s="12">
        <f t="shared" si="0"/>
        <v>60</v>
      </c>
      <c r="G14" s="12">
        <v>30</v>
      </c>
      <c r="H14" s="11">
        <f t="shared" si="1"/>
        <v>30</v>
      </c>
      <c r="I14" s="10">
        <v>5</v>
      </c>
      <c r="J14" s="102">
        <v>5</v>
      </c>
      <c r="K14" s="10"/>
      <c r="L14" s="10">
        <v>10</v>
      </c>
      <c r="M14" s="10"/>
      <c r="N14" s="10"/>
      <c r="O14" s="10">
        <v>15</v>
      </c>
      <c r="P14" s="10"/>
      <c r="Q14" s="9" t="s">
        <v>11</v>
      </c>
      <c r="R14" s="8" t="s">
        <v>1</v>
      </c>
      <c r="S14" s="7" t="s">
        <v>141</v>
      </c>
      <c r="T14" s="6" t="s">
        <v>37</v>
      </c>
    </row>
    <row r="15" spans="1:20" s="17" customFormat="1" ht="24.95" customHeight="1" x14ac:dyDescent="0.25">
      <c r="A15" s="16">
        <v>5</v>
      </c>
      <c r="B15" s="15" t="s">
        <v>20</v>
      </c>
      <c r="C15" s="11">
        <v>10</v>
      </c>
      <c r="D15" s="14">
        <f t="shared" si="2"/>
        <v>1.1428571428571428</v>
      </c>
      <c r="E15" s="13">
        <f t="shared" si="3"/>
        <v>2.8928571428571428</v>
      </c>
      <c r="F15" s="12">
        <f t="shared" si="0"/>
        <v>280</v>
      </c>
      <c r="G15" s="12">
        <v>170</v>
      </c>
      <c r="H15" s="11">
        <f t="shared" si="1"/>
        <v>110</v>
      </c>
      <c r="I15" s="10">
        <v>36</v>
      </c>
      <c r="J15" s="102">
        <v>3</v>
      </c>
      <c r="K15" s="102">
        <v>29</v>
      </c>
      <c r="L15" s="10">
        <v>16</v>
      </c>
      <c r="M15" s="10"/>
      <c r="N15" s="10"/>
      <c r="O15" s="10">
        <v>58</v>
      </c>
      <c r="P15" s="10"/>
      <c r="Q15" s="9" t="s">
        <v>14</v>
      </c>
      <c r="R15" s="8" t="s">
        <v>19</v>
      </c>
      <c r="S15" s="7" t="s">
        <v>252</v>
      </c>
      <c r="T15" s="6" t="s">
        <v>289</v>
      </c>
    </row>
    <row r="16" spans="1:20" s="17" customFormat="1" ht="24.95" customHeight="1" x14ac:dyDescent="0.25">
      <c r="A16" s="16">
        <v>6</v>
      </c>
      <c r="B16" s="15" t="s">
        <v>36</v>
      </c>
      <c r="C16" s="11">
        <v>1</v>
      </c>
      <c r="D16" s="14">
        <f t="shared" si="2"/>
        <v>0.6</v>
      </c>
      <c r="E16" s="13">
        <f t="shared" si="3"/>
        <v>0.6</v>
      </c>
      <c r="F16" s="12">
        <f t="shared" si="0"/>
        <v>25</v>
      </c>
      <c r="G16" s="12">
        <v>10</v>
      </c>
      <c r="H16" s="11">
        <f t="shared" si="1"/>
        <v>15</v>
      </c>
      <c r="I16" s="10">
        <v>15</v>
      </c>
      <c r="J16" s="102">
        <v>15</v>
      </c>
      <c r="K16" s="10"/>
      <c r="L16" s="10"/>
      <c r="M16" s="10"/>
      <c r="N16" s="10"/>
      <c r="O16" s="10"/>
      <c r="P16" s="10"/>
      <c r="Q16" s="9"/>
      <c r="R16" s="8" t="s">
        <v>1</v>
      </c>
      <c r="S16" s="7" t="s">
        <v>35</v>
      </c>
      <c r="T16" s="6" t="s">
        <v>198</v>
      </c>
    </row>
    <row r="17" spans="1:20" s="17" customFormat="1" ht="24.95" customHeight="1" x14ac:dyDescent="0.25">
      <c r="A17" s="16">
        <v>7</v>
      </c>
      <c r="B17" s="15" t="s">
        <v>15</v>
      </c>
      <c r="C17" s="11">
        <v>3</v>
      </c>
      <c r="D17" s="14">
        <f t="shared" si="2"/>
        <v>0</v>
      </c>
      <c r="E17" s="13">
        <f t="shared" si="3"/>
        <v>2</v>
      </c>
      <c r="F17" s="12">
        <f t="shared" si="0"/>
        <v>90</v>
      </c>
      <c r="G17" s="12">
        <v>30</v>
      </c>
      <c r="H17" s="11">
        <f t="shared" si="1"/>
        <v>60</v>
      </c>
      <c r="I17" s="10"/>
      <c r="J17" s="102"/>
      <c r="K17" s="10"/>
      <c r="L17" s="10"/>
      <c r="M17" s="10"/>
      <c r="N17" s="10"/>
      <c r="O17" s="10">
        <v>60</v>
      </c>
      <c r="P17" s="10"/>
      <c r="Q17" s="9"/>
      <c r="R17" s="8" t="s">
        <v>1</v>
      </c>
      <c r="S17" s="7" t="s">
        <v>13</v>
      </c>
      <c r="T17" s="6" t="s">
        <v>251</v>
      </c>
    </row>
    <row r="18" spans="1:20" s="17" customFormat="1" ht="24.95" customHeight="1" x14ac:dyDescent="0.25">
      <c r="A18" s="16">
        <v>8</v>
      </c>
      <c r="B18" s="15" t="s">
        <v>92</v>
      </c>
      <c r="C18" s="11">
        <v>4</v>
      </c>
      <c r="D18" s="14">
        <f t="shared" si="2"/>
        <v>1.04</v>
      </c>
      <c r="E18" s="13">
        <f t="shared" si="3"/>
        <v>0.96</v>
      </c>
      <c r="F18" s="12">
        <f t="shared" si="0"/>
        <v>100</v>
      </c>
      <c r="G18" s="12">
        <v>50</v>
      </c>
      <c r="H18" s="11">
        <f t="shared" si="1"/>
        <v>50</v>
      </c>
      <c r="I18" s="10">
        <v>20</v>
      </c>
      <c r="J18" s="102"/>
      <c r="K18" s="10">
        <v>20</v>
      </c>
      <c r="L18" s="10">
        <v>24</v>
      </c>
      <c r="M18" s="10"/>
      <c r="N18" s="10">
        <v>6</v>
      </c>
      <c r="O18" s="10">
        <v>6</v>
      </c>
      <c r="P18" s="10"/>
      <c r="Q18" s="9" t="s">
        <v>14</v>
      </c>
      <c r="R18" s="8" t="s">
        <v>19</v>
      </c>
      <c r="S18" s="7" t="s">
        <v>138</v>
      </c>
      <c r="T18" s="6" t="s">
        <v>211</v>
      </c>
    </row>
    <row r="19" spans="1:20" ht="24.95" customHeight="1" x14ac:dyDescent="0.25">
      <c r="A19" s="16">
        <v>9</v>
      </c>
      <c r="B19" s="15" t="s">
        <v>34</v>
      </c>
      <c r="C19" s="11">
        <v>2</v>
      </c>
      <c r="D19" s="14">
        <f t="shared" si="2"/>
        <v>0.32</v>
      </c>
      <c r="E19" s="13">
        <f t="shared" si="3"/>
        <v>0.64</v>
      </c>
      <c r="F19" s="12">
        <f t="shared" si="0"/>
        <v>50</v>
      </c>
      <c r="G19" s="12">
        <v>26</v>
      </c>
      <c r="H19" s="11">
        <f t="shared" si="1"/>
        <v>24</v>
      </c>
      <c r="I19" s="10">
        <v>8</v>
      </c>
      <c r="J19" s="102"/>
      <c r="K19" s="10">
        <v>8</v>
      </c>
      <c r="L19" s="10">
        <v>6</v>
      </c>
      <c r="M19" s="10"/>
      <c r="N19" s="10"/>
      <c r="O19" s="10">
        <v>10</v>
      </c>
      <c r="P19" s="10"/>
      <c r="Q19" s="9" t="s">
        <v>11</v>
      </c>
      <c r="R19" s="8" t="s">
        <v>1</v>
      </c>
      <c r="S19" s="7" t="s">
        <v>33</v>
      </c>
      <c r="T19" s="6" t="s">
        <v>32</v>
      </c>
    </row>
    <row r="20" spans="1:20" ht="24.95" customHeight="1" x14ac:dyDescent="0.25">
      <c r="A20" s="16">
        <v>10</v>
      </c>
      <c r="B20" s="15" t="s">
        <v>225</v>
      </c>
      <c r="C20" s="11">
        <v>1</v>
      </c>
      <c r="D20" s="14">
        <f t="shared" si="2"/>
        <v>0</v>
      </c>
      <c r="E20" s="13">
        <f t="shared" si="3"/>
        <v>0.6</v>
      </c>
      <c r="F20" s="12">
        <f t="shared" si="0"/>
        <v>25</v>
      </c>
      <c r="G20" s="12">
        <v>10</v>
      </c>
      <c r="H20" s="11">
        <f t="shared" si="1"/>
        <v>15</v>
      </c>
      <c r="I20" s="10">
        <v>10</v>
      </c>
      <c r="J20" s="102"/>
      <c r="K20" s="10"/>
      <c r="L20" s="10">
        <v>5</v>
      </c>
      <c r="M20" s="10"/>
      <c r="N20" s="10"/>
      <c r="O20" s="10"/>
      <c r="P20" s="10"/>
      <c r="Q20" s="9"/>
      <c r="R20" s="8" t="s">
        <v>1</v>
      </c>
      <c r="S20" s="7" t="s">
        <v>31</v>
      </c>
      <c r="T20" s="6" t="s">
        <v>181</v>
      </c>
    </row>
    <row r="21" spans="1:20" ht="24.95" customHeight="1" x14ac:dyDescent="0.25">
      <c r="A21" s="16">
        <v>11</v>
      </c>
      <c r="B21" s="15" t="s">
        <v>30</v>
      </c>
      <c r="C21" s="11"/>
      <c r="D21" s="14">
        <f t="shared" si="2"/>
        <v>0</v>
      </c>
      <c r="E21" s="13">
        <f t="shared" si="3"/>
        <v>0</v>
      </c>
      <c r="F21" s="12">
        <f t="shared" si="0"/>
        <v>5</v>
      </c>
      <c r="G21" s="12"/>
      <c r="H21" s="11">
        <f t="shared" si="1"/>
        <v>5</v>
      </c>
      <c r="I21" s="10">
        <v>5</v>
      </c>
      <c r="J21" s="102"/>
      <c r="K21" s="10">
        <v>5</v>
      </c>
      <c r="L21" s="10"/>
      <c r="M21" s="10"/>
      <c r="N21" s="10"/>
      <c r="O21" s="10"/>
      <c r="P21" s="10"/>
      <c r="Q21" s="9"/>
      <c r="R21" s="8" t="s">
        <v>1</v>
      </c>
      <c r="S21" s="7" t="s">
        <v>29</v>
      </c>
      <c r="T21" s="6" t="s">
        <v>28</v>
      </c>
    </row>
    <row r="22" spans="1:20" ht="24.95" customHeight="1" x14ac:dyDescent="0.25">
      <c r="A22" s="16">
        <v>12</v>
      </c>
      <c r="B22" s="15" t="s">
        <v>27</v>
      </c>
      <c r="C22" s="11"/>
      <c r="D22" s="14">
        <f t="shared" si="2"/>
        <v>0</v>
      </c>
      <c r="E22" s="13">
        <f t="shared" si="3"/>
        <v>0</v>
      </c>
      <c r="F22" s="12">
        <f t="shared" si="0"/>
        <v>2</v>
      </c>
      <c r="G22" s="12"/>
      <c r="H22" s="11">
        <f t="shared" si="1"/>
        <v>2</v>
      </c>
      <c r="I22" s="10">
        <v>2</v>
      </c>
      <c r="J22" s="102"/>
      <c r="K22" s="10">
        <v>2</v>
      </c>
      <c r="L22" s="10"/>
      <c r="M22" s="10"/>
      <c r="N22" s="10"/>
      <c r="O22" s="10"/>
      <c r="P22" s="10"/>
      <c r="Q22" s="9"/>
      <c r="R22" s="8" t="s">
        <v>1</v>
      </c>
      <c r="S22" s="7" t="s">
        <v>26</v>
      </c>
      <c r="T22" s="6" t="s">
        <v>25</v>
      </c>
    </row>
    <row r="23" spans="1:20" ht="24.95" customHeight="1" x14ac:dyDescent="0.25">
      <c r="A23" s="16">
        <v>13</v>
      </c>
      <c r="B23" s="15" t="s">
        <v>24</v>
      </c>
      <c r="C23" s="11"/>
      <c r="D23" s="14">
        <f t="shared" si="2"/>
        <v>0</v>
      </c>
      <c r="E23" s="13">
        <f t="shared" si="3"/>
        <v>0</v>
      </c>
      <c r="F23" s="12">
        <f t="shared" si="0"/>
        <v>2</v>
      </c>
      <c r="G23" s="12"/>
      <c r="H23" s="11">
        <f t="shared" si="1"/>
        <v>2</v>
      </c>
      <c r="I23" s="10">
        <v>2</v>
      </c>
      <c r="J23" s="102"/>
      <c r="K23" s="10"/>
      <c r="L23" s="10"/>
      <c r="M23" s="10"/>
      <c r="N23" s="10"/>
      <c r="O23" s="10"/>
      <c r="P23" s="10"/>
      <c r="Q23" s="9"/>
      <c r="R23" s="8" t="s">
        <v>1</v>
      </c>
      <c r="S23" s="7" t="s">
        <v>23</v>
      </c>
      <c r="T23" s="6" t="s">
        <v>214</v>
      </c>
    </row>
    <row r="24" spans="1:20" ht="24.95" customHeight="1" x14ac:dyDescent="0.25">
      <c r="A24" s="16">
        <v>14</v>
      </c>
      <c r="B24" s="15" t="s">
        <v>5</v>
      </c>
      <c r="C24" s="11"/>
      <c r="D24" s="14">
        <f t="shared" si="2"/>
        <v>0</v>
      </c>
      <c r="E24" s="13">
        <f t="shared" si="3"/>
        <v>0</v>
      </c>
      <c r="F24" s="12">
        <f t="shared" si="0"/>
        <v>60</v>
      </c>
      <c r="G24" s="12"/>
      <c r="H24" s="11">
        <f t="shared" si="1"/>
        <v>60</v>
      </c>
      <c r="I24" s="10"/>
      <c r="J24" s="102"/>
      <c r="K24" s="10"/>
      <c r="L24" s="10"/>
      <c r="M24" s="10"/>
      <c r="N24" s="10"/>
      <c r="O24" s="10">
        <v>60</v>
      </c>
      <c r="P24" s="10"/>
      <c r="Q24" s="9"/>
      <c r="R24" s="8" t="s">
        <v>1</v>
      </c>
      <c r="S24" s="7" t="s">
        <v>4</v>
      </c>
      <c r="T24" s="6" t="s">
        <v>3</v>
      </c>
    </row>
    <row r="25" spans="1:20" ht="24.95" customHeight="1" x14ac:dyDescent="0.25">
      <c r="A25" s="16">
        <v>15</v>
      </c>
      <c r="B25" s="15" t="s">
        <v>39</v>
      </c>
      <c r="C25" s="11">
        <v>2</v>
      </c>
      <c r="D25" s="14">
        <f t="shared" si="2"/>
        <v>0.36666666666666664</v>
      </c>
      <c r="E25" s="13">
        <f t="shared" si="3"/>
        <v>1.1666666666666667</v>
      </c>
      <c r="F25" s="12">
        <f t="shared" si="0"/>
        <v>60</v>
      </c>
      <c r="G25" s="12">
        <v>25</v>
      </c>
      <c r="H25" s="11">
        <f t="shared" si="1"/>
        <v>35</v>
      </c>
      <c r="I25" s="10">
        <v>11</v>
      </c>
      <c r="J25" s="102">
        <v>11</v>
      </c>
      <c r="K25" s="10"/>
      <c r="L25" s="10">
        <v>10</v>
      </c>
      <c r="M25" s="10"/>
      <c r="N25" s="10"/>
      <c r="O25" s="10">
        <v>14</v>
      </c>
      <c r="P25" s="10"/>
      <c r="Q25" s="9" t="s">
        <v>14</v>
      </c>
      <c r="R25" s="8" t="s">
        <v>1</v>
      </c>
      <c r="S25" s="7" t="s">
        <v>190</v>
      </c>
      <c r="T25" s="6" t="s">
        <v>189</v>
      </c>
    </row>
    <row r="26" spans="1:20" ht="24.95" customHeight="1" x14ac:dyDescent="0.25">
      <c r="A26" s="16">
        <v>16</v>
      </c>
      <c r="B26" s="15" t="s">
        <v>22</v>
      </c>
      <c r="C26" s="11">
        <v>1</v>
      </c>
      <c r="D26" s="14">
        <f t="shared" si="2"/>
        <v>0.4</v>
      </c>
      <c r="E26" s="13">
        <f t="shared" si="3"/>
        <v>0.6</v>
      </c>
      <c r="F26" s="12">
        <f t="shared" si="0"/>
        <v>25</v>
      </c>
      <c r="G26" s="12">
        <v>10</v>
      </c>
      <c r="H26" s="11">
        <f t="shared" si="1"/>
        <v>15</v>
      </c>
      <c r="I26" s="10">
        <v>10</v>
      </c>
      <c r="J26" s="102">
        <v>10</v>
      </c>
      <c r="K26" s="10"/>
      <c r="L26" s="10">
        <v>5</v>
      </c>
      <c r="M26" s="10"/>
      <c r="N26" s="10"/>
      <c r="O26" s="10"/>
      <c r="P26" s="10"/>
      <c r="Q26" s="9"/>
      <c r="R26" s="8" t="s">
        <v>1</v>
      </c>
      <c r="S26" s="7" t="s">
        <v>9</v>
      </c>
      <c r="T26" s="6" t="s">
        <v>21</v>
      </c>
    </row>
    <row r="27" spans="1:20" ht="24.95" customHeight="1" x14ac:dyDescent="0.25">
      <c r="A27" s="16">
        <v>17</v>
      </c>
      <c r="B27" s="15" t="s">
        <v>210</v>
      </c>
      <c r="C27" s="11">
        <v>4</v>
      </c>
      <c r="D27" s="14">
        <f t="shared" si="2"/>
        <v>0</v>
      </c>
      <c r="E27" s="13">
        <f t="shared" si="3"/>
        <v>2.4</v>
      </c>
      <c r="F27" s="12">
        <f t="shared" si="0"/>
        <v>100</v>
      </c>
      <c r="G27" s="12">
        <v>40</v>
      </c>
      <c r="H27" s="11">
        <f t="shared" si="1"/>
        <v>60</v>
      </c>
      <c r="I27" s="10">
        <v>16</v>
      </c>
      <c r="J27" s="102"/>
      <c r="K27" s="10"/>
      <c r="L27" s="10">
        <v>18</v>
      </c>
      <c r="M27" s="10"/>
      <c r="N27" s="10"/>
      <c r="O27" s="10">
        <v>26</v>
      </c>
      <c r="P27" s="10"/>
      <c r="Q27" s="9" t="s">
        <v>233</v>
      </c>
      <c r="R27" s="8" t="s">
        <v>19</v>
      </c>
      <c r="S27" s="7" t="s">
        <v>188</v>
      </c>
      <c r="T27" s="6" t="s">
        <v>191</v>
      </c>
    </row>
    <row r="28" spans="1:20" ht="24.95" customHeight="1" x14ac:dyDescent="0.25">
      <c r="A28" s="16">
        <v>18</v>
      </c>
      <c r="B28" s="15" t="s">
        <v>18</v>
      </c>
      <c r="C28" s="11">
        <v>1</v>
      </c>
      <c r="D28" s="14">
        <f t="shared" si="2"/>
        <v>0.13333333333333333</v>
      </c>
      <c r="E28" s="13">
        <f t="shared" si="3"/>
        <v>0.66666666666666663</v>
      </c>
      <c r="F28" s="12">
        <f t="shared" si="0"/>
        <v>30</v>
      </c>
      <c r="G28" s="12">
        <v>10</v>
      </c>
      <c r="H28" s="11">
        <f t="shared" si="1"/>
        <v>20</v>
      </c>
      <c r="I28" s="10">
        <v>4</v>
      </c>
      <c r="J28" s="102">
        <v>4</v>
      </c>
      <c r="K28" s="10"/>
      <c r="L28" s="10">
        <v>5</v>
      </c>
      <c r="M28" s="10"/>
      <c r="N28" s="10"/>
      <c r="O28" s="10">
        <v>11</v>
      </c>
      <c r="P28" s="10"/>
      <c r="Q28" s="9" t="s">
        <v>14</v>
      </c>
      <c r="R28" s="8" t="s">
        <v>1</v>
      </c>
      <c r="S28" s="7" t="s">
        <v>17</v>
      </c>
      <c r="T28" s="6" t="s">
        <v>16</v>
      </c>
    </row>
    <row r="29" spans="1:20" ht="24.95" customHeight="1" x14ac:dyDescent="0.25">
      <c r="A29" s="16">
        <v>19</v>
      </c>
      <c r="B29" s="15" t="s">
        <v>12</v>
      </c>
      <c r="C29" s="11">
        <v>1</v>
      </c>
      <c r="D29" s="14">
        <f t="shared" si="2"/>
        <v>0.53333333333333333</v>
      </c>
      <c r="E29" s="13">
        <f t="shared" si="3"/>
        <v>0</v>
      </c>
      <c r="F29" s="12">
        <f t="shared" si="0"/>
        <v>30</v>
      </c>
      <c r="G29" s="12">
        <v>14</v>
      </c>
      <c r="H29" s="11">
        <f t="shared" si="1"/>
        <v>16</v>
      </c>
      <c r="I29" s="10"/>
      <c r="J29" s="102"/>
      <c r="K29" s="10"/>
      <c r="L29" s="10">
        <v>16</v>
      </c>
      <c r="M29" s="10"/>
      <c r="N29" s="10">
        <v>16</v>
      </c>
      <c r="O29" s="10"/>
      <c r="P29" s="10"/>
      <c r="Q29" s="9"/>
      <c r="R29" s="8" t="s">
        <v>1</v>
      </c>
      <c r="S29" s="7" t="s">
        <v>138</v>
      </c>
      <c r="T29" s="6" t="s">
        <v>211</v>
      </c>
    </row>
    <row r="30" spans="1:20" ht="24.95" customHeight="1" x14ac:dyDescent="0.25">
      <c r="A30" s="16">
        <v>20</v>
      </c>
      <c r="B30" s="15" t="s">
        <v>10</v>
      </c>
      <c r="C30" s="11">
        <v>2</v>
      </c>
      <c r="D30" s="14">
        <f t="shared" si="2"/>
        <v>0.64</v>
      </c>
      <c r="E30" s="13">
        <f t="shared" si="3"/>
        <v>1.2</v>
      </c>
      <c r="F30" s="12">
        <f t="shared" si="0"/>
        <v>50</v>
      </c>
      <c r="G30" s="12">
        <v>20</v>
      </c>
      <c r="H30" s="11">
        <f t="shared" si="1"/>
        <v>30</v>
      </c>
      <c r="I30" s="10">
        <v>16</v>
      </c>
      <c r="J30" s="102">
        <v>16</v>
      </c>
      <c r="K30" s="10"/>
      <c r="L30" s="10">
        <v>14</v>
      </c>
      <c r="M30" s="10"/>
      <c r="N30" s="10"/>
      <c r="O30" s="10"/>
      <c r="P30" s="10"/>
      <c r="Q30" s="9"/>
      <c r="R30" s="8" t="s">
        <v>1</v>
      </c>
      <c r="S30" s="7" t="s">
        <v>9</v>
      </c>
      <c r="T30" s="6" t="s">
        <v>8</v>
      </c>
    </row>
    <row r="31" spans="1:20" ht="24.95" customHeight="1" x14ac:dyDescent="0.25">
      <c r="A31" s="16">
        <v>21</v>
      </c>
      <c r="B31" s="15" t="s">
        <v>7</v>
      </c>
      <c r="C31" s="11">
        <v>4</v>
      </c>
      <c r="D31" s="14">
        <f t="shared" si="2"/>
        <v>0</v>
      </c>
      <c r="E31" s="13">
        <f t="shared" si="3"/>
        <v>4</v>
      </c>
      <c r="F31" s="12">
        <f t="shared" si="0"/>
        <v>120</v>
      </c>
      <c r="G31" s="12"/>
      <c r="H31" s="11">
        <f t="shared" si="1"/>
        <v>120</v>
      </c>
      <c r="I31" s="10"/>
      <c r="J31" s="10"/>
      <c r="K31" s="10"/>
      <c r="L31" s="10"/>
      <c r="M31" s="10"/>
      <c r="N31" s="10"/>
      <c r="O31" s="10">
        <v>120</v>
      </c>
      <c r="P31" s="10"/>
      <c r="Q31" s="9"/>
      <c r="R31" s="8" t="s">
        <v>1</v>
      </c>
      <c r="S31" s="7"/>
      <c r="T31" s="6" t="s">
        <v>6</v>
      </c>
    </row>
    <row r="32" spans="1:20" ht="24.95" customHeight="1" thickBot="1" x14ac:dyDescent="0.3">
      <c r="A32" s="16">
        <v>22</v>
      </c>
      <c r="B32" s="15" t="s">
        <v>2</v>
      </c>
      <c r="C32" s="11">
        <v>2</v>
      </c>
      <c r="D32" s="14">
        <f t="shared" si="2"/>
        <v>0</v>
      </c>
      <c r="E32" s="13">
        <f t="shared" si="3"/>
        <v>1.2</v>
      </c>
      <c r="F32" s="12">
        <f t="shared" si="0"/>
        <v>50</v>
      </c>
      <c r="G32" s="12">
        <v>20</v>
      </c>
      <c r="H32" s="11">
        <f t="shared" si="1"/>
        <v>30</v>
      </c>
      <c r="I32" s="10"/>
      <c r="J32" s="10"/>
      <c r="K32" s="10"/>
      <c r="L32" s="10">
        <v>30</v>
      </c>
      <c r="M32" s="10"/>
      <c r="N32" s="10"/>
      <c r="O32" s="10"/>
      <c r="P32" s="10"/>
      <c r="Q32" s="9"/>
      <c r="R32" s="8" t="s">
        <v>1</v>
      </c>
      <c r="S32" s="7"/>
      <c r="T32" s="6"/>
    </row>
    <row r="33" spans="1:20" ht="24.95" customHeight="1" thickBot="1" x14ac:dyDescent="0.3">
      <c r="A33" s="146" t="s">
        <v>0</v>
      </c>
      <c r="B33" s="147"/>
      <c r="C33" s="31">
        <f t="shared" ref="C33:P33" si="4">SUM(C11:C32)</f>
        <v>57</v>
      </c>
      <c r="D33" s="5">
        <f t="shared" si="4"/>
        <v>8.3428571428571434</v>
      </c>
      <c r="E33" s="5">
        <f t="shared" si="4"/>
        <v>27.426190476190477</v>
      </c>
      <c r="F33" s="31">
        <f t="shared" si="4"/>
        <v>1609</v>
      </c>
      <c r="G33" s="31">
        <f t="shared" si="4"/>
        <v>700</v>
      </c>
      <c r="H33" s="31">
        <f t="shared" si="4"/>
        <v>909</v>
      </c>
      <c r="I33" s="31">
        <f t="shared" si="4"/>
        <v>224</v>
      </c>
      <c r="J33" s="31">
        <f t="shared" si="4"/>
        <v>128</v>
      </c>
      <c r="K33" s="31">
        <f t="shared" si="4"/>
        <v>64</v>
      </c>
      <c r="L33" s="31">
        <f t="shared" si="4"/>
        <v>197</v>
      </c>
      <c r="M33" s="31">
        <f t="shared" si="4"/>
        <v>0</v>
      </c>
      <c r="N33" s="31">
        <f t="shared" si="4"/>
        <v>38</v>
      </c>
      <c r="O33" s="31">
        <f t="shared" si="4"/>
        <v>488</v>
      </c>
      <c r="P33" s="31">
        <f t="shared" si="4"/>
        <v>0</v>
      </c>
      <c r="Q33" s="4"/>
      <c r="R33" s="3"/>
      <c r="S33" s="2"/>
      <c r="T33" s="1"/>
    </row>
  </sheetData>
  <mergeCells count="42">
    <mergeCell ref="L5:Q5"/>
    <mergeCell ref="O9:O10"/>
    <mergeCell ref="P9:P10"/>
    <mergeCell ref="S6:S8"/>
    <mergeCell ref="T6:T8"/>
    <mergeCell ref="L7:N7"/>
    <mergeCell ref="Q9:Q10"/>
    <mergeCell ref="R9:R10"/>
    <mergeCell ref="S9:S10"/>
    <mergeCell ref="M9:M10"/>
    <mergeCell ref="O7:Q7"/>
    <mergeCell ref="A33:B33"/>
    <mergeCell ref="A1:T1"/>
    <mergeCell ref="A2:T2"/>
    <mergeCell ref="A5:K5"/>
    <mergeCell ref="R4:T4"/>
    <mergeCell ref="A6:A8"/>
    <mergeCell ref="B6:B8"/>
    <mergeCell ref="A3:T3"/>
    <mergeCell ref="A4:K4"/>
    <mergeCell ref="H7:H8"/>
    <mergeCell ref="T9:T10"/>
    <mergeCell ref="K9:K10"/>
    <mergeCell ref="L9:L10"/>
    <mergeCell ref="N9:N10"/>
    <mergeCell ref="R5:T5"/>
    <mergeCell ref="L4:Q4"/>
    <mergeCell ref="F6:F8"/>
    <mergeCell ref="G6:G8"/>
    <mergeCell ref="R6:R8"/>
    <mergeCell ref="J9:J10"/>
    <mergeCell ref="A9:A10"/>
    <mergeCell ref="B9:B10"/>
    <mergeCell ref="C9:C10"/>
    <mergeCell ref="G9:G10"/>
    <mergeCell ref="I9:I10"/>
    <mergeCell ref="E7:E8"/>
    <mergeCell ref="D7:D8"/>
    <mergeCell ref="H6:Q6"/>
    <mergeCell ref="C6:E6"/>
    <mergeCell ref="C7:C8"/>
    <mergeCell ref="I7:K7"/>
  </mergeCells>
  <pageMargins left="0.23622047244094491" right="0.23622047244094491" top="0.74803149606299213" bottom="0.74803149606299213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8"/>
  <sheetViews>
    <sheetView workbookViewId="0">
      <selection activeCell="W17" sqref="W17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48" t="s">
        <v>179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50"/>
    </row>
    <row r="2" spans="1:20" ht="30.75" customHeight="1" x14ac:dyDescent="0.3">
      <c r="A2" s="151" t="s">
        <v>73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3"/>
    </row>
    <row r="3" spans="1:20" ht="30" customHeight="1" thickBot="1" x14ac:dyDescent="0.35">
      <c r="A3" s="165" t="s">
        <v>72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7"/>
    </row>
    <row r="4" spans="1:20" ht="30.75" customHeight="1" x14ac:dyDescent="0.25">
      <c r="A4" s="168" t="s">
        <v>94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 t="s">
        <v>93</v>
      </c>
      <c r="M4" s="169"/>
      <c r="N4" s="169"/>
      <c r="O4" s="169"/>
      <c r="P4" s="169"/>
      <c r="Q4" s="169"/>
      <c r="R4" s="191" t="s">
        <v>232</v>
      </c>
      <c r="S4" s="192"/>
      <c r="T4" s="193"/>
    </row>
    <row r="5" spans="1:20" ht="30" customHeight="1" thickBot="1" x14ac:dyDescent="0.3">
      <c r="A5" s="154" t="s">
        <v>69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 t="s">
        <v>295</v>
      </c>
      <c r="M5" s="155"/>
      <c r="N5" s="155"/>
      <c r="O5" s="155"/>
      <c r="P5" s="155"/>
      <c r="Q5" s="155"/>
      <c r="R5" s="174" t="s">
        <v>68</v>
      </c>
      <c r="S5" s="175"/>
      <c r="T5" s="176"/>
    </row>
    <row r="6" spans="1:20" ht="15.75" customHeight="1" x14ac:dyDescent="0.25">
      <c r="A6" s="159" t="s">
        <v>67</v>
      </c>
      <c r="B6" s="162" t="s">
        <v>66</v>
      </c>
      <c r="C6" s="140" t="s">
        <v>59</v>
      </c>
      <c r="D6" s="141"/>
      <c r="E6" s="142"/>
      <c r="F6" s="117" t="s">
        <v>65</v>
      </c>
      <c r="G6" s="117" t="s">
        <v>64</v>
      </c>
      <c r="H6" s="137" t="s">
        <v>63</v>
      </c>
      <c r="I6" s="138"/>
      <c r="J6" s="138"/>
      <c r="K6" s="138"/>
      <c r="L6" s="138"/>
      <c r="M6" s="138"/>
      <c r="N6" s="138"/>
      <c r="O6" s="138"/>
      <c r="P6" s="138"/>
      <c r="Q6" s="139"/>
      <c r="R6" s="120" t="s">
        <v>62</v>
      </c>
      <c r="S6" s="177" t="s">
        <v>61</v>
      </c>
      <c r="T6" s="180" t="s">
        <v>60</v>
      </c>
    </row>
    <row r="7" spans="1:20" ht="36" customHeight="1" x14ac:dyDescent="0.25">
      <c r="A7" s="160"/>
      <c r="B7" s="163"/>
      <c r="C7" s="143" t="s">
        <v>59</v>
      </c>
      <c r="D7" s="135" t="s">
        <v>58</v>
      </c>
      <c r="E7" s="133" t="s">
        <v>57</v>
      </c>
      <c r="F7" s="118"/>
      <c r="G7" s="118"/>
      <c r="H7" s="170" t="s">
        <v>56</v>
      </c>
      <c r="I7" s="145" t="s">
        <v>55</v>
      </c>
      <c r="J7" s="145"/>
      <c r="K7" s="145"/>
      <c r="L7" s="183" t="s">
        <v>54</v>
      </c>
      <c r="M7" s="184"/>
      <c r="N7" s="185"/>
      <c r="O7" s="145" t="s">
        <v>53</v>
      </c>
      <c r="P7" s="145"/>
      <c r="Q7" s="190"/>
      <c r="R7" s="121"/>
      <c r="S7" s="178"/>
      <c r="T7" s="181"/>
    </row>
    <row r="8" spans="1:20" s="17" customFormat="1" ht="42" customHeight="1" thickBot="1" x14ac:dyDescent="0.3">
      <c r="A8" s="161"/>
      <c r="B8" s="164"/>
      <c r="C8" s="144"/>
      <c r="D8" s="136"/>
      <c r="E8" s="134"/>
      <c r="F8" s="119"/>
      <c r="G8" s="119"/>
      <c r="H8" s="171"/>
      <c r="I8" s="76" t="s">
        <v>52</v>
      </c>
      <c r="J8" s="76" t="s">
        <v>50</v>
      </c>
      <c r="K8" s="25" t="s">
        <v>49</v>
      </c>
      <c r="L8" s="76" t="s">
        <v>51</v>
      </c>
      <c r="M8" s="26" t="s">
        <v>50</v>
      </c>
      <c r="N8" s="26" t="s">
        <v>49</v>
      </c>
      <c r="O8" s="76" t="s">
        <v>48</v>
      </c>
      <c r="P8" s="25" t="s">
        <v>47</v>
      </c>
      <c r="Q8" s="24" t="s">
        <v>46</v>
      </c>
      <c r="R8" s="122"/>
      <c r="S8" s="179"/>
      <c r="T8" s="182"/>
    </row>
    <row r="9" spans="1:20" s="22" customFormat="1" ht="15" customHeight="1" x14ac:dyDescent="0.25">
      <c r="A9" s="125">
        <v>1</v>
      </c>
      <c r="B9" s="127">
        <v>2</v>
      </c>
      <c r="C9" s="129">
        <v>3</v>
      </c>
      <c r="D9" s="30">
        <v>4</v>
      </c>
      <c r="E9" s="23">
        <v>5</v>
      </c>
      <c r="F9" s="29">
        <v>6</v>
      </c>
      <c r="G9" s="125">
        <v>7</v>
      </c>
      <c r="H9" s="28">
        <v>8</v>
      </c>
      <c r="I9" s="131">
        <v>9</v>
      </c>
      <c r="J9" s="123">
        <v>10</v>
      </c>
      <c r="K9" s="131">
        <v>11</v>
      </c>
      <c r="L9" s="131">
        <v>12</v>
      </c>
      <c r="M9" s="123">
        <v>13</v>
      </c>
      <c r="N9" s="131">
        <v>14</v>
      </c>
      <c r="O9" s="131">
        <v>15</v>
      </c>
      <c r="P9" s="131">
        <v>16</v>
      </c>
      <c r="Q9" s="172">
        <v>17</v>
      </c>
      <c r="R9" s="186">
        <v>18</v>
      </c>
      <c r="S9" s="188">
        <v>19</v>
      </c>
      <c r="T9" s="172">
        <v>20</v>
      </c>
    </row>
    <row r="10" spans="1:20" s="17" customFormat="1" ht="43.5" customHeight="1" thickBot="1" x14ac:dyDescent="0.3">
      <c r="A10" s="126"/>
      <c r="B10" s="128"/>
      <c r="C10" s="130"/>
      <c r="D10" s="21" t="s">
        <v>45</v>
      </c>
      <c r="E10" s="20" t="s">
        <v>44</v>
      </c>
      <c r="F10" s="19" t="s">
        <v>43</v>
      </c>
      <c r="G10" s="126"/>
      <c r="H10" s="18" t="s">
        <v>42</v>
      </c>
      <c r="I10" s="132"/>
      <c r="J10" s="124"/>
      <c r="K10" s="132"/>
      <c r="L10" s="132"/>
      <c r="M10" s="124"/>
      <c r="N10" s="132"/>
      <c r="O10" s="132"/>
      <c r="P10" s="132"/>
      <c r="Q10" s="173"/>
      <c r="R10" s="187"/>
      <c r="S10" s="189"/>
      <c r="T10" s="173"/>
    </row>
    <row r="11" spans="1:20" s="17" customFormat="1" ht="24.95" customHeight="1" x14ac:dyDescent="0.25">
      <c r="A11" s="36">
        <v>1</v>
      </c>
      <c r="B11" s="37" t="s">
        <v>184</v>
      </c>
      <c r="C11" s="38">
        <v>2</v>
      </c>
      <c r="D11" s="14">
        <f t="shared" ref="D11:D23" si="0">(J11+K11+M11+N11)*C11/F11</f>
        <v>0.31034482758620691</v>
      </c>
      <c r="E11" s="13">
        <f t="shared" ref="E11:E23" si="1">(I11-K11+L11-N11+O11)*C11/F11</f>
        <v>0.68965517241379315</v>
      </c>
      <c r="F11" s="12">
        <f t="shared" ref="F11:F23" si="2">G11+H11</f>
        <v>58</v>
      </c>
      <c r="G11" s="39">
        <v>29</v>
      </c>
      <c r="H11" s="11">
        <f t="shared" ref="H11:H23" si="3">I11+L11+O11</f>
        <v>29</v>
      </c>
      <c r="I11" s="40">
        <v>9</v>
      </c>
      <c r="J11" s="40"/>
      <c r="K11" s="40">
        <v>9</v>
      </c>
      <c r="L11" s="40">
        <v>20</v>
      </c>
      <c r="M11" s="40"/>
      <c r="N11" s="40"/>
      <c r="O11" s="40"/>
      <c r="P11" s="40"/>
      <c r="Q11" s="27"/>
      <c r="R11" s="41" t="s">
        <v>1</v>
      </c>
      <c r="S11" s="32" t="s">
        <v>254</v>
      </c>
      <c r="T11" s="34" t="s">
        <v>253</v>
      </c>
    </row>
    <row r="12" spans="1:20" s="17" customFormat="1" ht="24.95" customHeight="1" x14ac:dyDescent="0.25">
      <c r="A12" s="16">
        <v>2</v>
      </c>
      <c r="B12" s="37" t="s">
        <v>81</v>
      </c>
      <c r="C12" s="38">
        <v>3</v>
      </c>
      <c r="D12" s="14">
        <f t="shared" si="0"/>
        <v>0.6</v>
      </c>
      <c r="E12" s="13">
        <f t="shared" si="1"/>
        <v>1.2</v>
      </c>
      <c r="F12" s="12">
        <f t="shared" si="2"/>
        <v>75</v>
      </c>
      <c r="G12" s="39">
        <v>30</v>
      </c>
      <c r="H12" s="11">
        <f t="shared" si="3"/>
        <v>45</v>
      </c>
      <c r="I12" s="40">
        <v>15</v>
      </c>
      <c r="J12" s="40"/>
      <c r="K12" s="40">
        <v>15</v>
      </c>
      <c r="L12" s="40">
        <v>30</v>
      </c>
      <c r="M12" s="40"/>
      <c r="N12" s="40"/>
      <c r="O12" s="40"/>
      <c r="P12" s="40"/>
      <c r="Q12" s="27"/>
      <c r="R12" s="41" t="s">
        <v>19</v>
      </c>
      <c r="S12" s="32" t="s">
        <v>80</v>
      </c>
      <c r="T12" s="34" t="s">
        <v>212</v>
      </c>
    </row>
    <row r="13" spans="1:20" s="17" customFormat="1" ht="24.95" customHeight="1" x14ac:dyDescent="0.25">
      <c r="A13" s="36">
        <v>3</v>
      </c>
      <c r="B13" s="37" t="s">
        <v>142</v>
      </c>
      <c r="C13" s="38">
        <v>1</v>
      </c>
      <c r="D13" s="14">
        <f t="shared" si="0"/>
        <v>0.36666666666666664</v>
      </c>
      <c r="E13" s="13">
        <f t="shared" si="1"/>
        <v>0.66666666666666663</v>
      </c>
      <c r="F13" s="12">
        <f t="shared" si="2"/>
        <v>30</v>
      </c>
      <c r="G13" s="39">
        <v>10</v>
      </c>
      <c r="H13" s="11">
        <f t="shared" si="3"/>
        <v>20</v>
      </c>
      <c r="I13" s="40">
        <v>11</v>
      </c>
      <c r="J13" s="40">
        <v>11</v>
      </c>
      <c r="K13" s="40"/>
      <c r="L13" s="40"/>
      <c r="M13" s="40"/>
      <c r="N13" s="40"/>
      <c r="O13" s="40">
        <v>9</v>
      </c>
      <c r="P13" s="40"/>
      <c r="Q13" s="27" t="s">
        <v>11</v>
      </c>
      <c r="R13" s="41" t="s">
        <v>1</v>
      </c>
      <c r="S13" s="32" t="s">
        <v>195</v>
      </c>
      <c r="T13" s="34" t="s">
        <v>194</v>
      </c>
    </row>
    <row r="14" spans="1:20" s="17" customFormat="1" ht="24.95" customHeight="1" x14ac:dyDescent="0.25">
      <c r="A14" s="16">
        <v>4</v>
      </c>
      <c r="B14" s="37" t="s">
        <v>89</v>
      </c>
      <c r="C14" s="38">
        <v>1</v>
      </c>
      <c r="D14" s="14">
        <f t="shared" si="0"/>
        <v>0.16666666666666666</v>
      </c>
      <c r="E14" s="13">
        <f t="shared" si="1"/>
        <v>0.6</v>
      </c>
      <c r="F14" s="12">
        <f t="shared" si="2"/>
        <v>30</v>
      </c>
      <c r="G14" s="39">
        <v>12</v>
      </c>
      <c r="H14" s="11">
        <f t="shared" si="3"/>
        <v>18</v>
      </c>
      <c r="I14" s="40">
        <v>5</v>
      </c>
      <c r="J14" s="40">
        <v>5</v>
      </c>
      <c r="K14" s="40"/>
      <c r="L14" s="40">
        <v>10</v>
      </c>
      <c r="M14" s="40"/>
      <c r="N14" s="40"/>
      <c r="O14" s="40">
        <v>3</v>
      </c>
      <c r="P14" s="40"/>
      <c r="Q14" s="27" t="s">
        <v>14</v>
      </c>
      <c r="R14" s="41" t="s">
        <v>1</v>
      </c>
      <c r="S14" s="32" t="s">
        <v>149</v>
      </c>
      <c r="T14" s="34" t="s">
        <v>150</v>
      </c>
    </row>
    <row r="15" spans="1:20" s="17" customFormat="1" ht="24.95" customHeight="1" x14ac:dyDescent="0.25">
      <c r="A15" s="36">
        <v>5</v>
      </c>
      <c r="B15" s="37" t="s">
        <v>88</v>
      </c>
      <c r="C15" s="38">
        <v>4</v>
      </c>
      <c r="D15" s="14">
        <f t="shared" si="0"/>
        <v>0.92</v>
      </c>
      <c r="E15" s="13">
        <f t="shared" si="1"/>
        <v>1.76</v>
      </c>
      <c r="F15" s="12">
        <f t="shared" si="2"/>
        <v>100</v>
      </c>
      <c r="G15" s="39">
        <v>50</v>
      </c>
      <c r="H15" s="11">
        <f t="shared" si="3"/>
        <v>50</v>
      </c>
      <c r="I15" s="40">
        <v>23</v>
      </c>
      <c r="J15" s="40">
        <v>17</v>
      </c>
      <c r="K15" s="40">
        <v>6</v>
      </c>
      <c r="L15" s="40">
        <v>10</v>
      </c>
      <c r="M15" s="40"/>
      <c r="N15" s="40"/>
      <c r="O15" s="40">
        <v>17</v>
      </c>
      <c r="P15" s="40"/>
      <c r="Q15" s="27" t="s">
        <v>11</v>
      </c>
      <c r="R15" s="41" t="s">
        <v>19</v>
      </c>
      <c r="S15" s="32" t="s">
        <v>151</v>
      </c>
      <c r="T15" s="34" t="s">
        <v>255</v>
      </c>
    </row>
    <row r="16" spans="1:20" s="17" customFormat="1" ht="24.95" customHeight="1" x14ac:dyDescent="0.25">
      <c r="A16" s="16">
        <v>6</v>
      </c>
      <c r="B16" s="93" t="s">
        <v>96</v>
      </c>
      <c r="C16" s="38">
        <v>2</v>
      </c>
      <c r="D16" s="14">
        <f t="shared" si="0"/>
        <v>0.24</v>
      </c>
      <c r="E16" s="13">
        <f t="shared" si="1"/>
        <v>0.84</v>
      </c>
      <c r="F16" s="12">
        <f t="shared" si="2"/>
        <v>50</v>
      </c>
      <c r="G16" s="39">
        <v>29</v>
      </c>
      <c r="H16" s="11">
        <f t="shared" si="3"/>
        <v>21</v>
      </c>
      <c r="I16" s="100">
        <v>6</v>
      </c>
      <c r="J16" s="40">
        <v>6</v>
      </c>
      <c r="K16" s="40"/>
      <c r="L16" s="40"/>
      <c r="M16" s="40"/>
      <c r="N16" s="40"/>
      <c r="O16" s="100">
        <v>15</v>
      </c>
      <c r="P16" s="40"/>
      <c r="Q16" s="106" t="s">
        <v>11</v>
      </c>
      <c r="R16" s="41" t="s">
        <v>1</v>
      </c>
      <c r="S16" s="32" t="s">
        <v>262</v>
      </c>
      <c r="T16" s="34" t="s">
        <v>217</v>
      </c>
    </row>
    <row r="17" spans="1:20" s="17" customFormat="1" ht="24.95" customHeight="1" x14ac:dyDescent="0.25">
      <c r="A17" s="36">
        <v>7</v>
      </c>
      <c r="B17" s="93" t="s">
        <v>152</v>
      </c>
      <c r="C17" s="38">
        <v>3</v>
      </c>
      <c r="D17" s="14">
        <f t="shared" si="0"/>
        <v>0</v>
      </c>
      <c r="E17" s="13">
        <f t="shared" si="1"/>
        <v>1.8</v>
      </c>
      <c r="F17" s="12">
        <f t="shared" si="2"/>
        <v>75</v>
      </c>
      <c r="G17" s="39">
        <v>30</v>
      </c>
      <c r="H17" s="11">
        <f t="shared" si="3"/>
        <v>45</v>
      </c>
      <c r="I17" s="40"/>
      <c r="J17" s="40"/>
      <c r="K17" s="40"/>
      <c r="L17" s="40">
        <v>10</v>
      </c>
      <c r="M17" s="40"/>
      <c r="N17" s="40"/>
      <c r="O17" s="100">
        <v>35</v>
      </c>
      <c r="P17" s="40"/>
      <c r="Q17" s="106" t="s">
        <v>11</v>
      </c>
      <c r="R17" s="41" t="s">
        <v>1</v>
      </c>
      <c r="S17" s="32" t="s">
        <v>258</v>
      </c>
      <c r="T17" s="34" t="s">
        <v>292</v>
      </c>
    </row>
    <row r="18" spans="1:20" s="17" customFormat="1" ht="24.95" customHeight="1" x14ac:dyDescent="0.25">
      <c r="A18" s="16">
        <v>8</v>
      </c>
      <c r="B18" s="93" t="s">
        <v>224</v>
      </c>
      <c r="C18" s="38">
        <v>2</v>
      </c>
      <c r="D18" s="14">
        <f t="shared" si="0"/>
        <v>0</v>
      </c>
      <c r="E18" s="13">
        <f t="shared" si="1"/>
        <v>1.2</v>
      </c>
      <c r="F18" s="12">
        <f t="shared" si="2"/>
        <v>50</v>
      </c>
      <c r="G18" s="39">
        <v>20</v>
      </c>
      <c r="H18" s="11">
        <f t="shared" si="3"/>
        <v>30</v>
      </c>
      <c r="I18" s="40"/>
      <c r="J18" s="40"/>
      <c r="K18" s="40"/>
      <c r="L18" s="40">
        <v>30</v>
      </c>
      <c r="M18" s="40"/>
      <c r="N18" s="40"/>
      <c r="O18" s="100"/>
      <c r="P18" s="40"/>
      <c r="Q18" s="106"/>
      <c r="R18" s="41" t="s">
        <v>1</v>
      </c>
      <c r="S18" s="32" t="s">
        <v>141</v>
      </c>
      <c r="T18" s="34" t="s">
        <v>129</v>
      </c>
    </row>
    <row r="19" spans="1:20" ht="24.95" customHeight="1" x14ac:dyDescent="0.25">
      <c r="A19" s="36">
        <v>9</v>
      </c>
      <c r="B19" s="202" t="s">
        <v>226</v>
      </c>
      <c r="C19" s="38">
        <v>2</v>
      </c>
      <c r="D19" s="14">
        <f t="shared" si="0"/>
        <v>0.53333333333333333</v>
      </c>
      <c r="E19" s="13">
        <f t="shared" si="1"/>
        <v>1.4</v>
      </c>
      <c r="F19" s="12">
        <f t="shared" si="2"/>
        <v>60</v>
      </c>
      <c r="G19" s="39">
        <v>18</v>
      </c>
      <c r="H19" s="11">
        <f t="shared" si="3"/>
        <v>42</v>
      </c>
      <c r="I19" s="100">
        <v>16</v>
      </c>
      <c r="J19" s="46">
        <v>16</v>
      </c>
      <c r="K19" s="46"/>
      <c r="L19" s="46">
        <v>8</v>
      </c>
      <c r="M19" s="46"/>
      <c r="N19" s="46"/>
      <c r="O19" s="100">
        <v>18</v>
      </c>
      <c r="P19" s="43"/>
      <c r="Q19" s="108" t="s">
        <v>11</v>
      </c>
      <c r="R19" s="45" t="s">
        <v>1</v>
      </c>
      <c r="S19" s="32" t="s">
        <v>204</v>
      </c>
      <c r="T19" s="34" t="s">
        <v>263</v>
      </c>
    </row>
    <row r="20" spans="1:20" ht="24.95" customHeight="1" x14ac:dyDescent="0.25">
      <c r="A20" s="16">
        <v>10</v>
      </c>
      <c r="B20" s="93" t="s">
        <v>114</v>
      </c>
      <c r="C20" s="38">
        <v>1</v>
      </c>
      <c r="D20" s="14">
        <f t="shared" si="0"/>
        <v>0.16666666666666666</v>
      </c>
      <c r="E20" s="13">
        <f t="shared" si="1"/>
        <v>0.83333333333333337</v>
      </c>
      <c r="F20" s="12">
        <f t="shared" si="2"/>
        <v>30</v>
      </c>
      <c r="G20" s="39">
        <v>5</v>
      </c>
      <c r="H20" s="11">
        <f t="shared" si="3"/>
        <v>25</v>
      </c>
      <c r="I20" s="40">
        <v>5</v>
      </c>
      <c r="J20" s="46">
        <v>5</v>
      </c>
      <c r="K20" s="43"/>
      <c r="L20" s="40">
        <v>5</v>
      </c>
      <c r="M20" s="43"/>
      <c r="N20" s="43"/>
      <c r="O20" s="100">
        <v>15</v>
      </c>
      <c r="P20" s="43"/>
      <c r="Q20" s="106" t="s">
        <v>11</v>
      </c>
      <c r="R20" s="45" t="s">
        <v>1</v>
      </c>
      <c r="S20" s="32" t="s">
        <v>166</v>
      </c>
      <c r="T20" s="34" t="s">
        <v>113</v>
      </c>
    </row>
    <row r="21" spans="1:20" ht="24.95" customHeight="1" x14ac:dyDescent="0.25">
      <c r="A21" s="36">
        <v>11</v>
      </c>
      <c r="B21" s="93" t="s">
        <v>154</v>
      </c>
      <c r="C21" s="38">
        <v>2</v>
      </c>
      <c r="D21" s="14">
        <f t="shared" si="0"/>
        <v>0.66666666666666663</v>
      </c>
      <c r="E21" s="13">
        <f t="shared" si="1"/>
        <v>0.66666666666666663</v>
      </c>
      <c r="F21" s="12">
        <f t="shared" si="2"/>
        <v>60</v>
      </c>
      <c r="G21" s="39">
        <v>20</v>
      </c>
      <c r="H21" s="11">
        <f t="shared" si="3"/>
        <v>40</v>
      </c>
      <c r="I21" s="40">
        <v>20</v>
      </c>
      <c r="J21" s="46"/>
      <c r="K21" s="40">
        <v>20</v>
      </c>
      <c r="L21" s="40">
        <v>20</v>
      </c>
      <c r="M21" s="43"/>
      <c r="N21" s="40"/>
      <c r="O21" s="205"/>
      <c r="P21" s="43"/>
      <c r="Q21" s="208"/>
      <c r="R21" s="41" t="s">
        <v>1</v>
      </c>
      <c r="S21" s="32" t="s">
        <v>254</v>
      </c>
      <c r="T21" s="34" t="s">
        <v>197</v>
      </c>
    </row>
    <row r="22" spans="1:20" ht="24.95" customHeight="1" x14ac:dyDescent="0.25">
      <c r="A22" s="16">
        <v>12</v>
      </c>
      <c r="B22" s="203" t="s">
        <v>247</v>
      </c>
      <c r="C22" s="99">
        <v>1</v>
      </c>
      <c r="D22" s="14">
        <f t="shared" si="0"/>
        <v>0</v>
      </c>
      <c r="E22" s="13">
        <f t="shared" si="1"/>
        <v>0.32</v>
      </c>
      <c r="F22" s="12">
        <f t="shared" si="2"/>
        <v>25</v>
      </c>
      <c r="G22" s="98">
        <v>17</v>
      </c>
      <c r="H22" s="11">
        <f t="shared" si="3"/>
        <v>8</v>
      </c>
      <c r="I22" s="76"/>
      <c r="J22" s="66"/>
      <c r="K22" s="76"/>
      <c r="L22" s="204">
        <v>5</v>
      </c>
      <c r="M22" s="101"/>
      <c r="N22" s="76"/>
      <c r="O22" s="206">
        <v>3</v>
      </c>
      <c r="P22" s="66"/>
      <c r="Q22" s="109" t="s">
        <v>11</v>
      </c>
      <c r="R22" s="52" t="s">
        <v>1</v>
      </c>
      <c r="S22" s="96" t="s">
        <v>261</v>
      </c>
      <c r="T22" s="97" t="s">
        <v>286</v>
      </c>
    </row>
    <row r="23" spans="1:20" ht="24.95" customHeight="1" x14ac:dyDescent="0.25">
      <c r="A23" s="40">
        <v>13</v>
      </c>
      <c r="B23" s="100" t="s">
        <v>15</v>
      </c>
      <c r="C23" s="40">
        <v>3</v>
      </c>
      <c r="D23" s="111">
        <f t="shared" si="0"/>
        <v>0</v>
      </c>
      <c r="E23" s="112">
        <f t="shared" si="1"/>
        <v>2</v>
      </c>
      <c r="F23" s="40">
        <f t="shared" si="2"/>
        <v>90</v>
      </c>
      <c r="G23" s="40">
        <v>30</v>
      </c>
      <c r="H23" s="40">
        <f t="shared" si="3"/>
        <v>60</v>
      </c>
      <c r="I23" s="43"/>
      <c r="J23" s="43"/>
      <c r="K23" s="43"/>
      <c r="L23" s="205"/>
      <c r="M23" s="43"/>
      <c r="N23" s="43"/>
      <c r="O23" s="100">
        <v>60</v>
      </c>
      <c r="P23" s="43"/>
      <c r="Q23" s="205"/>
      <c r="R23" s="40" t="s">
        <v>19</v>
      </c>
      <c r="S23" s="113" t="s">
        <v>13</v>
      </c>
      <c r="T23" s="110" t="s">
        <v>256</v>
      </c>
    </row>
    <row r="24" spans="1:20" ht="24.95" customHeight="1" x14ac:dyDescent="0.25">
      <c r="A24" s="40">
        <v>14</v>
      </c>
      <c r="B24" s="100" t="s">
        <v>118</v>
      </c>
      <c r="C24" s="40">
        <v>4</v>
      </c>
      <c r="D24" s="111">
        <f t="shared" ref="D24:D37" si="4">(J24+K24+M24+N24)*C24/F24</f>
        <v>0.56000000000000005</v>
      </c>
      <c r="E24" s="112">
        <f t="shared" ref="E24:E37" si="5">(I24-K24+L24-N24+O24)*C24/F24</f>
        <v>2</v>
      </c>
      <c r="F24" s="40">
        <f t="shared" ref="F24:F37" si="6">G24+H24</f>
        <v>100</v>
      </c>
      <c r="G24" s="40">
        <v>50</v>
      </c>
      <c r="H24" s="40">
        <f t="shared" ref="H24:H37" si="7">I24+L24+O24</f>
        <v>50</v>
      </c>
      <c r="I24" s="40">
        <v>14</v>
      </c>
      <c r="J24" s="40">
        <v>14</v>
      </c>
      <c r="K24" s="40"/>
      <c r="L24" s="100">
        <v>10</v>
      </c>
      <c r="M24" s="40"/>
      <c r="N24" s="40"/>
      <c r="O24" s="100">
        <v>26</v>
      </c>
      <c r="P24" s="40"/>
      <c r="Q24" s="100" t="s">
        <v>11</v>
      </c>
      <c r="R24" s="40" t="s">
        <v>19</v>
      </c>
      <c r="S24" s="113" t="s">
        <v>207</v>
      </c>
      <c r="T24" s="113" t="s">
        <v>193</v>
      </c>
    </row>
    <row r="25" spans="1:20" ht="24.95" customHeight="1" x14ac:dyDescent="0.25">
      <c r="A25" s="36">
        <v>15</v>
      </c>
      <c r="B25" s="93" t="s">
        <v>91</v>
      </c>
      <c r="C25" s="38">
        <v>4</v>
      </c>
      <c r="D25" s="14">
        <f t="shared" si="4"/>
        <v>0.8</v>
      </c>
      <c r="E25" s="13">
        <f t="shared" si="5"/>
        <v>1.2</v>
      </c>
      <c r="F25" s="12">
        <f t="shared" si="6"/>
        <v>100</v>
      </c>
      <c r="G25" s="39">
        <v>50</v>
      </c>
      <c r="H25" s="11">
        <f t="shared" si="7"/>
        <v>50</v>
      </c>
      <c r="I25" s="40">
        <v>20</v>
      </c>
      <c r="J25" s="40"/>
      <c r="K25" s="40">
        <v>20</v>
      </c>
      <c r="L25" s="100">
        <v>30</v>
      </c>
      <c r="M25" s="40"/>
      <c r="N25" s="40"/>
      <c r="O25" s="100"/>
      <c r="P25" s="40"/>
      <c r="Q25" s="106"/>
      <c r="R25" s="41" t="s">
        <v>19</v>
      </c>
      <c r="S25" s="32" t="s">
        <v>90</v>
      </c>
      <c r="T25" s="34" t="s">
        <v>257</v>
      </c>
    </row>
    <row r="26" spans="1:20" ht="24.95" customHeight="1" x14ac:dyDescent="0.25">
      <c r="A26" s="16">
        <v>16</v>
      </c>
      <c r="B26" s="93" t="s">
        <v>87</v>
      </c>
      <c r="C26" s="38">
        <v>2</v>
      </c>
      <c r="D26" s="14">
        <f t="shared" si="4"/>
        <v>0.08</v>
      </c>
      <c r="E26" s="13">
        <f t="shared" si="5"/>
        <v>1.2</v>
      </c>
      <c r="F26" s="12">
        <f t="shared" si="6"/>
        <v>50</v>
      </c>
      <c r="G26" s="39">
        <v>20</v>
      </c>
      <c r="H26" s="11">
        <f t="shared" si="7"/>
        <v>30</v>
      </c>
      <c r="I26" s="40">
        <v>2</v>
      </c>
      <c r="J26" s="40">
        <v>2</v>
      </c>
      <c r="K26" s="40"/>
      <c r="L26" s="100">
        <v>5</v>
      </c>
      <c r="M26" s="40"/>
      <c r="N26" s="40"/>
      <c r="O26" s="100">
        <v>23</v>
      </c>
      <c r="P26" s="40"/>
      <c r="Q26" s="106" t="s">
        <v>14</v>
      </c>
      <c r="R26" s="41" t="s">
        <v>1</v>
      </c>
      <c r="S26" s="32" t="s">
        <v>86</v>
      </c>
      <c r="T26" s="34" t="s">
        <v>147</v>
      </c>
    </row>
    <row r="27" spans="1:20" ht="24.95" customHeight="1" x14ac:dyDescent="0.25">
      <c r="A27" s="36">
        <v>17</v>
      </c>
      <c r="B27" s="93" t="s">
        <v>122</v>
      </c>
      <c r="C27" s="38">
        <v>2</v>
      </c>
      <c r="D27" s="14">
        <f t="shared" si="4"/>
        <v>0.24</v>
      </c>
      <c r="E27" s="13">
        <f t="shared" si="5"/>
        <v>1.04</v>
      </c>
      <c r="F27" s="12">
        <f t="shared" si="6"/>
        <v>50</v>
      </c>
      <c r="G27" s="39">
        <v>24</v>
      </c>
      <c r="H27" s="11">
        <f t="shared" si="7"/>
        <v>26</v>
      </c>
      <c r="I27" s="100">
        <v>6</v>
      </c>
      <c r="J27" s="40">
        <v>6</v>
      </c>
      <c r="K27" s="40"/>
      <c r="L27" s="100"/>
      <c r="M27" s="40"/>
      <c r="N27" s="40"/>
      <c r="O27" s="100">
        <v>20</v>
      </c>
      <c r="P27" s="40"/>
      <c r="Q27" s="106" t="s">
        <v>11</v>
      </c>
      <c r="R27" s="41" t="s">
        <v>1</v>
      </c>
      <c r="S27" s="32" t="s">
        <v>264</v>
      </c>
      <c r="T27" s="34" t="s">
        <v>164</v>
      </c>
    </row>
    <row r="28" spans="1:20" ht="24.95" customHeight="1" x14ac:dyDescent="0.25">
      <c r="A28" s="16">
        <v>18</v>
      </c>
      <c r="B28" s="93" t="s">
        <v>229</v>
      </c>
      <c r="C28" s="38">
        <v>2</v>
      </c>
      <c r="D28" s="14">
        <f t="shared" si="4"/>
        <v>0.33333333333333331</v>
      </c>
      <c r="E28" s="13">
        <f t="shared" si="5"/>
        <v>1.3333333333333333</v>
      </c>
      <c r="F28" s="12">
        <f t="shared" si="6"/>
        <v>60</v>
      </c>
      <c r="G28" s="39">
        <v>20</v>
      </c>
      <c r="H28" s="11">
        <f t="shared" si="7"/>
        <v>40</v>
      </c>
      <c r="I28" s="100">
        <v>10</v>
      </c>
      <c r="J28" s="40">
        <v>10</v>
      </c>
      <c r="K28" s="40"/>
      <c r="L28" s="100"/>
      <c r="M28" s="40"/>
      <c r="N28" s="40"/>
      <c r="O28" s="100">
        <v>30</v>
      </c>
      <c r="P28" s="40"/>
      <c r="Q28" s="106" t="s">
        <v>11</v>
      </c>
      <c r="R28" s="41" t="s">
        <v>1</v>
      </c>
      <c r="S28" s="32" t="s">
        <v>172</v>
      </c>
      <c r="T28" s="34" t="s">
        <v>79</v>
      </c>
    </row>
    <row r="29" spans="1:20" ht="24.95" customHeight="1" x14ac:dyDescent="0.25">
      <c r="A29" s="36">
        <v>19</v>
      </c>
      <c r="B29" s="93" t="s">
        <v>85</v>
      </c>
      <c r="C29" s="38">
        <v>1</v>
      </c>
      <c r="D29" s="14">
        <f t="shared" si="4"/>
        <v>0.16</v>
      </c>
      <c r="E29" s="13">
        <f t="shared" si="5"/>
        <v>0.6</v>
      </c>
      <c r="F29" s="12">
        <f t="shared" si="6"/>
        <v>25</v>
      </c>
      <c r="G29" s="39">
        <v>10</v>
      </c>
      <c r="H29" s="11">
        <f t="shared" si="7"/>
        <v>15</v>
      </c>
      <c r="I29" s="100">
        <v>4</v>
      </c>
      <c r="J29" s="40">
        <v>4</v>
      </c>
      <c r="K29" s="40"/>
      <c r="L29" s="100">
        <v>5</v>
      </c>
      <c r="M29" s="40"/>
      <c r="N29" s="40"/>
      <c r="O29" s="100">
        <v>6</v>
      </c>
      <c r="P29" s="40"/>
      <c r="Q29" s="106" t="s">
        <v>11</v>
      </c>
      <c r="R29" s="41" t="s">
        <v>1</v>
      </c>
      <c r="S29" s="32" t="s">
        <v>141</v>
      </c>
      <c r="T29" s="34" t="s">
        <v>156</v>
      </c>
    </row>
    <row r="30" spans="1:20" ht="24.95" customHeight="1" x14ac:dyDescent="0.25">
      <c r="A30" s="16">
        <v>20</v>
      </c>
      <c r="B30" s="93" t="s">
        <v>83</v>
      </c>
      <c r="C30" s="38">
        <v>3</v>
      </c>
      <c r="D30" s="14">
        <f t="shared" si="4"/>
        <v>0</v>
      </c>
      <c r="E30" s="13">
        <f t="shared" si="5"/>
        <v>1.96</v>
      </c>
      <c r="F30" s="12">
        <f t="shared" si="6"/>
        <v>75</v>
      </c>
      <c r="G30" s="39">
        <v>26</v>
      </c>
      <c r="H30" s="11">
        <f t="shared" si="7"/>
        <v>49</v>
      </c>
      <c r="I30" s="100"/>
      <c r="J30" s="40"/>
      <c r="K30" s="40"/>
      <c r="L30" s="100">
        <v>14</v>
      </c>
      <c r="M30" s="40"/>
      <c r="N30" s="40"/>
      <c r="O30" s="100">
        <v>35</v>
      </c>
      <c r="P30" s="40"/>
      <c r="Q30" s="106" t="s">
        <v>11</v>
      </c>
      <c r="R30" s="41" t="s">
        <v>1</v>
      </c>
      <c r="S30" s="32" t="s">
        <v>259</v>
      </c>
      <c r="T30" s="34" t="s">
        <v>153</v>
      </c>
    </row>
    <row r="31" spans="1:20" ht="24.95" customHeight="1" x14ac:dyDescent="0.25">
      <c r="A31" s="36">
        <v>21</v>
      </c>
      <c r="B31" s="93" t="s">
        <v>192</v>
      </c>
      <c r="C31" s="38">
        <v>3</v>
      </c>
      <c r="D31" s="14">
        <f t="shared" si="4"/>
        <v>0.44444444444444442</v>
      </c>
      <c r="E31" s="13">
        <f t="shared" si="5"/>
        <v>1.7777777777777777</v>
      </c>
      <c r="F31" s="12">
        <f t="shared" si="6"/>
        <v>81</v>
      </c>
      <c r="G31" s="39">
        <v>33</v>
      </c>
      <c r="H31" s="11">
        <f t="shared" si="7"/>
        <v>48</v>
      </c>
      <c r="I31" s="100">
        <v>12</v>
      </c>
      <c r="J31" s="46">
        <v>12</v>
      </c>
      <c r="K31" s="43"/>
      <c r="L31" s="100">
        <v>12</v>
      </c>
      <c r="M31" s="43"/>
      <c r="N31" s="43"/>
      <c r="O31" s="100">
        <v>24</v>
      </c>
      <c r="P31" s="43"/>
      <c r="Q31" s="106" t="s">
        <v>11</v>
      </c>
      <c r="R31" s="41" t="s">
        <v>1</v>
      </c>
      <c r="S31" s="32" t="s">
        <v>141</v>
      </c>
      <c r="T31" s="34" t="s">
        <v>82</v>
      </c>
    </row>
    <row r="32" spans="1:20" ht="24.95" customHeight="1" x14ac:dyDescent="0.25">
      <c r="A32" s="16">
        <v>22</v>
      </c>
      <c r="B32" s="93" t="s">
        <v>99</v>
      </c>
      <c r="C32" s="38">
        <v>2</v>
      </c>
      <c r="D32" s="14">
        <f t="shared" si="4"/>
        <v>0.6</v>
      </c>
      <c r="E32" s="13">
        <f t="shared" si="5"/>
        <v>1</v>
      </c>
      <c r="F32" s="12">
        <f t="shared" si="6"/>
        <v>50</v>
      </c>
      <c r="G32" s="39">
        <v>25</v>
      </c>
      <c r="H32" s="11">
        <f t="shared" si="7"/>
        <v>25</v>
      </c>
      <c r="I32" s="100">
        <v>15</v>
      </c>
      <c r="J32" s="46">
        <v>15</v>
      </c>
      <c r="K32" s="43"/>
      <c r="L32" s="46"/>
      <c r="M32" s="43"/>
      <c r="N32" s="43"/>
      <c r="O32" s="207">
        <v>10</v>
      </c>
      <c r="P32" s="43"/>
      <c r="Q32" s="108" t="s">
        <v>11</v>
      </c>
      <c r="R32" s="41" t="s">
        <v>1</v>
      </c>
      <c r="S32" s="32" t="s">
        <v>98</v>
      </c>
      <c r="T32" s="34" t="s">
        <v>219</v>
      </c>
    </row>
    <row r="33" spans="1:20" ht="24.95" customHeight="1" x14ac:dyDescent="0.25">
      <c r="A33" s="36">
        <v>23</v>
      </c>
      <c r="B33" s="37" t="s">
        <v>146</v>
      </c>
      <c r="C33" s="38">
        <v>2</v>
      </c>
      <c r="D33" s="14">
        <f t="shared" si="4"/>
        <v>0.33333333333333331</v>
      </c>
      <c r="E33" s="13">
        <f t="shared" si="5"/>
        <v>0.9</v>
      </c>
      <c r="F33" s="12">
        <f t="shared" si="6"/>
        <v>60</v>
      </c>
      <c r="G33" s="53">
        <v>23</v>
      </c>
      <c r="H33" s="11">
        <f t="shared" si="7"/>
        <v>37</v>
      </c>
      <c r="I33" s="40">
        <v>15</v>
      </c>
      <c r="J33" s="46"/>
      <c r="K33" s="46">
        <v>10</v>
      </c>
      <c r="L33" s="46">
        <v>12</v>
      </c>
      <c r="M33" s="43"/>
      <c r="N33" s="43"/>
      <c r="O33" s="46">
        <v>10</v>
      </c>
      <c r="P33" s="43"/>
      <c r="Q33" s="108" t="s">
        <v>293</v>
      </c>
      <c r="R33" s="41" t="s">
        <v>1</v>
      </c>
      <c r="S33" s="32" t="s">
        <v>260</v>
      </c>
      <c r="T33" s="34" t="s">
        <v>205</v>
      </c>
    </row>
    <row r="34" spans="1:20" ht="24.95" customHeight="1" x14ac:dyDescent="0.25">
      <c r="A34" s="16">
        <v>24</v>
      </c>
      <c r="B34" s="37" t="s">
        <v>206</v>
      </c>
      <c r="C34" s="38">
        <v>1</v>
      </c>
      <c r="D34" s="14">
        <f t="shared" si="4"/>
        <v>0</v>
      </c>
      <c r="E34" s="13">
        <f t="shared" si="5"/>
        <v>0.5</v>
      </c>
      <c r="F34" s="12">
        <f t="shared" si="6"/>
        <v>30</v>
      </c>
      <c r="G34" s="39">
        <v>15</v>
      </c>
      <c r="H34" s="11">
        <f t="shared" si="7"/>
        <v>15</v>
      </c>
      <c r="I34" s="40">
        <v>6</v>
      </c>
      <c r="J34" s="46"/>
      <c r="K34" s="43"/>
      <c r="L34" s="43"/>
      <c r="M34" s="43"/>
      <c r="N34" s="43"/>
      <c r="O34" s="46">
        <v>9</v>
      </c>
      <c r="P34" s="43"/>
      <c r="Q34" s="44" t="s">
        <v>14</v>
      </c>
      <c r="R34" s="41" t="s">
        <v>1</v>
      </c>
      <c r="S34" s="32" t="s">
        <v>78</v>
      </c>
      <c r="T34" s="34" t="s">
        <v>196</v>
      </c>
    </row>
    <row r="35" spans="1:20" ht="24.95" customHeight="1" x14ac:dyDescent="0.25">
      <c r="A35" s="36">
        <v>25</v>
      </c>
      <c r="B35" s="37" t="s">
        <v>77</v>
      </c>
      <c r="C35" s="38">
        <v>2</v>
      </c>
      <c r="D35" s="14">
        <f t="shared" si="4"/>
        <v>0.7407407407407407</v>
      </c>
      <c r="E35" s="13">
        <f t="shared" si="5"/>
        <v>0.85185185185185186</v>
      </c>
      <c r="F35" s="12">
        <f t="shared" si="6"/>
        <v>54</v>
      </c>
      <c r="G35" s="53">
        <v>19</v>
      </c>
      <c r="H35" s="11">
        <f t="shared" si="7"/>
        <v>35</v>
      </c>
      <c r="I35" s="40">
        <v>20</v>
      </c>
      <c r="J35" s="46">
        <v>8</v>
      </c>
      <c r="K35" s="46">
        <v>12</v>
      </c>
      <c r="L35" s="46">
        <v>15</v>
      </c>
      <c r="M35" s="43"/>
      <c r="N35" s="43"/>
      <c r="O35" s="43"/>
      <c r="P35" s="43"/>
      <c r="Q35" s="47"/>
      <c r="R35" s="41" t="s">
        <v>1</v>
      </c>
      <c r="S35" s="32" t="s">
        <v>76</v>
      </c>
      <c r="T35" s="34" t="s">
        <v>75</v>
      </c>
    </row>
    <row r="36" spans="1:20" ht="24.95" customHeight="1" x14ac:dyDescent="0.25">
      <c r="A36" s="16">
        <v>26</v>
      </c>
      <c r="B36" s="42" t="s">
        <v>2</v>
      </c>
      <c r="C36" s="54">
        <v>2</v>
      </c>
      <c r="D36" s="14">
        <f t="shared" si="4"/>
        <v>0</v>
      </c>
      <c r="E36" s="13">
        <f t="shared" si="5"/>
        <v>1.2</v>
      </c>
      <c r="F36" s="12">
        <f t="shared" si="6"/>
        <v>50</v>
      </c>
      <c r="G36" s="53">
        <v>20</v>
      </c>
      <c r="H36" s="11">
        <f t="shared" si="7"/>
        <v>30</v>
      </c>
      <c r="I36" s="40"/>
      <c r="J36" s="78"/>
      <c r="K36" s="43"/>
      <c r="L36" s="46">
        <v>30</v>
      </c>
      <c r="M36" s="43"/>
      <c r="N36" s="43"/>
      <c r="O36" s="43"/>
      <c r="P36" s="43"/>
      <c r="Q36" s="47"/>
      <c r="R36" s="45" t="s">
        <v>1</v>
      </c>
      <c r="S36" s="55"/>
      <c r="T36" s="56"/>
    </row>
    <row r="37" spans="1:20" ht="24.95" customHeight="1" thickBot="1" x14ac:dyDescent="0.3">
      <c r="A37" s="36">
        <v>27</v>
      </c>
      <c r="B37" s="57" t="s">
        <v>7</v>
      </c>
      <c r="C37" s="58">
        <v>4</v>
      </c>
      <c r="D37" s="14">
        <f t="shared" si="4"/>
        <v>0</v>
      </c>
      <c r="E37" s="13">
        <f t="shared" si="5"/>
        <v>4</v>
      </c>
      <c r="F37" s="12">
        <f t="shared" si="6"/>
        <v>120</v>
      </c>
      <c r="G37" s="59"/>
      <c r="H37" s="11">
        <f t="shared" si="7"/>
        <v>120</v>
      </c>
      <c r="I37" s="50"/>
      <c r="J37" s="50"/>
      <c r="K37" s="50"/>
      <c r="L37" s="50"/>
      <c r="M37" s="50"/>
      <c r="N37" s="50"/>
      <c r="O37" s="80">
        <v>120</v>
      </c>
      <c r="P37" s="50"/>
      <c r="Q37" s="51"/>
      <c r="R37" s="60" t="s">
        <v>1</v>
      </c>
      <c r="S37" s="33"/>
      <c r="T37" s="35" t="s">
        <v>157</v>
      </c>
    </row>
    <row r="38" spans="1:20" ht="24.95" customHeight="1" thickBot="1" x14ac:dyDescent="0.3">
      <c r="A38" s="146" t="s">
        <v>74</v>
      </c>
      <c r="B38" s="147"/>
      <c r="C38" s="31">
        <f>SUM(C11:C37)</f>
        <v>61</v>
      </c>
      <c r="D38" s="5">
        <f t="shared" ref="D38:P38" si="8">SUM(D11:D37)</f>
        <v>8.262196679438059</v>
      </c>
      <c r="E38" s="5">
        <f t="shared" si="8"/>
        <v>33.539284802043426</v>
      </c>
      <c r="F38" s="31">
        <f t="shared" si="8"/>
        <v>1638</v>
      </c>
      <c r="G38" s="31">
        <f t="shared" si="8"/>
        <v>635</v>
      </c>
      <c r="H38" s="31">
        <f t="shared" si="8"/>
        <v>1003</v>
      </c>
      <c r="I38" s="31">
        <f t="shared" si="8"/>
        <v>234</v>
      </c>
      <c r="J38" s="31">
        <f t="shared" si="8"/>
        <v>131</v>
      </c>
      <c r="K38" s="31">
        <f t="shared" si="8"/>
        <v>92</v>
      </c>
      <c r="L38" s="31">
        <f t="shared" si="8"/>
        <v>281</v>
      </c>
      <c r="M38" s="31">
        <f t="shared" si="8"/>
        <v>0</v>
      </c>
      <c r="N38" s="31">
        <f t="shared" si="8"/>
        <v>0</v>
      </c>
      <c r="O38" s="31">
        <f t="shared" si="8"/>
        <v>488</v>
      </c>
      <c r="P38" s="31">
        <f t="shared" si="8"/>
        <v>0</v>
      </c>
      <c r="Q38" s="4"/>
      <c r="R38" s="3"/>
      <c r="S38" s="2"/>
      <c r="T38" s="1"/>
    </row>
  </sheetData>
  <mergeCells count="42">
    <mergeCell ref="A1:T1"/>
    <mergeCell ref="A2:T2"/>
    <mergeCell ref="A3:T3"/>
    <mergeCell ref="A4:K4"/>
    <mergeCell ref="L4:Q4"/>
    <mergeCell ref="R4:T4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J9:J10"/>
    <mergeCell ref="S6:S8"/>
    <mergeCell ref="T6:T8"/>
    <mergeCell ref="L7:N7"/>
    <mergeCell ref="O7:Q7"/>
    <mergeCell ref="A38:B38"/>
    <mergeCell ref="Q9:Q10"/>
    <mergeCell ref="R9:R10"/>
    <mergeCell ref="S9:S10"/>
    <mergeCell ref="T9:T10"/>
    <mergeCell ref="K9:K10"/>
    <mergeCell ref="L9:L10"/>
    <mergeCell ref="M9:M10"/>
    <mergeCell ref="N9:N10"/>
    <mergeCell ref="O9:O10"/>
    <mergeCell ref="P9:P10"/>
    <mergeCell ref="A9:A10"/>
    <mergeCell ref="B9:B10"/>
    <mergeCell ref="C9:C10"/>
    <mergeCell ref="G9:G10"/>
    <mergeCell ref="I9:I10"/>
  </mergeCells>
  <pageMargins left="0.23622047244094491" right="0.23622047244094491" top="0.74803149606299213" bottom="0.74803149606299213" header="0.31496062992125984" footer="0.31496062992125984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9"/>
  <sheetViews>
    <sheetView topLeftCell="A22" workbookViewId="0">
      <selection activeCell="X24" sqref="X24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48" t="s">
        <v>186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50"/>
    </row>
    <row r="2" spans="1:20" ht="30.75" customHeight="1" x14ac:dyDescent="0.3">
      <c r="A2" s="151" t="s">
        <v>73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3"/>
    </row>
    <row r="3" spans="1:20" ht="30" customHeight="1" thickBot="1" x14ac:dyDescent="0.35">
      <c r="A3" s="165" t="s">
        <v>72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7"/>
    </row>
    <row r="4" spans="1:20" ht="30.75" customHeight="1" x14ac:dyDescent="0.25">
      <c r="A4" s="168" t="s">
        <v>120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 t="s">
        <v>119</v>
      </c>
      <c r="M4" s="169"/>
      <c r="N4" s="169"/>
      <c r="O4" s="169"/>
      <c r="P4" s="169"/>
      <c r="Q4" s="169"/>
      <c r="R4" s="191" t="s">
        <v>232</v>
      </c>
      <c r="S4" s="192"/>
      <c r="T4" s="193"/>
    </row>
    <row r="5" spans="1:20" ht="30" customHeight="1" thickBot="1" x14ac:dyDescent="0.3">
      <c r="A5" s="154" t="s">
        <v>69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 t="s">
        <v>295</v>
      </c>
      <c r="M5" s="155"/>
      <c r="N5" s="155"/>
      <c r="O5" s="155"/>
      <c r="P5" s="155"/>
      <c r="Q5" s="155"/>
      <c r="R5" s="174" t="s">
        <v>68</v>
      </c>
      <c r="S5" s="175"/>
      <c r="T5" s="176"/>
    </row>
    <row r="6" spans="1:20" ht="15.75" customHeight="1" x14ac:dyDescent="0.25">
      <c r="A6" s="159" t="s">
        <v>67</v>
      </c>
      <c r="B6" s="194" t="s">
        <v>66</v>
      </c>
      <c r="C6" s="140" t="s">
        <v>59</v>
      </c>
      <c r="D6" s="141"/>
      <c r="E6" s="142"/>
      <c r="F6" s="117" t="s">
        <v>65</v>
      </c>
      <c r="G6" s="117" t="s">
        <v>64</v>
      </c>
      <c r="H6" s="137" t="s">
        <v>63</v>
      </c>
      <c r="I6" s="138"/>
      <c r="J6" s="138"/>
      <c r="K6" s="138"/>
      <c r="L6" s="138"/>
      <c r="M6" s="138"/>
      <c r="N6" s="138"/>
      <c r="O6" s="138"/>
      <c r="P6" s="138"/>
      <c r="Q6" s="139"/>
      <c r="R6" s="197" t="s">
        <v>62</v>
      </c>
      <c r="S6" s="177" t="s">
        <v>61</v>
      </c>
      <c r="T6" s="180" t="s">
        <v>60</v>
      </c>
    </row>
    <row r="7" spans="1:20" ht="36" customHeight="1" x14ac:dyDescent="0.25">
      <c r="A7" s="160"/>
      <c r="B7" s="195"/>
      <c r="C7" s="200" t="s">
        <v>59</v>
      </c>
      <c r="D7" s="135" t="s">
        <v>58</v>
      </c>
      <c r="E7" s="133" t="s">
        <v>57</v>
      </c>
      <c r="F7" s="118"/>
      <c r="G7" s="118"/>
      <c r="H7" s="170" t="s">
        <v>56</v>
      </c>
      <c r="I7" s="145" t="s">
        <v>55</v>
      </c>
      <c r="J7" s="145"/>
      <c r="K7" s="145"/>
      <c r="L7" s="183" t="s">
        <v>54</v>
      </c>
      <c r="M7" s="184"/>
      <c r="N7" s="185"/>
      <c r="O7" s="145" t="s">
        <v>53</v>
      </c>
      <c r="P7" s="145"/>
      <c r="Q7" s="190"/>
      <c r="R7" s="198"/>
      <c r="S7" s="178"/>
      <c r="T7" s="181"/>
    </row>
    <row r="8" spans="1:20" s="17" customFormat="1" ht="42" customHeight="1" thickBot="1" x14ac:dyDescent="0.3">
      <c r="A8" s="161"/>
      <c r="B8" s="196"/>
      <c r="C8" s="201"/>
      <c r="D8" s="136"/>
      <c r="E8" s="134"/>
      <c r="F8" s="119"/>
      <c r="G8" s="119"/>
      <c r="H8" s="171"/>
      <c r="I8" s="76" t="s">
        <v>52</v>
      </c>
      <c r="J8" s="26" t="s">
        <v>50</v>
      </c>
      <c r="K8" s="25" t="s">
        <v>49</v>
      </c>
      <c r="L8" s="26" t="s">
        <v>51</v>
      </c>
      <c r="M8" s="26" t="s">
        <v>50</v>
      </c>
      <c r="N8" s="26" t="s">
        <v>49</v>
      </c>
      <c r="O8" s="76" t="s">
        <v>48</v>
      </c>
      <c r="P8" s="25" t="s">
        <v>47</v>
      </c>
      <c r="Q8" s="24" t="s">
        <v>46</v>
      </c>
      <c r="R8" s="199"/>
      <c r="S8" s="179"/>
      <c r="T8" s="182"/>
    </row>
    <row r="9" spans="1:20" s="22" customFormat="1" ht="15" customHeight="1" x14ac:dyDescent="0.25">
      <c r="A9" s="125">
        <v>1</v>
      </c>
      <c r="B9" s="127">
        <v>2</v>
      </c>
      <c r="C9" s="129">
        <v>3</v>
      </c>
      <c r="D9" s="30">
        <v>4</v>
      </c>
      <c r="E9" s="23">
        <v>5</v>
      </c>
      <c r="F9" s="29">
        <v>6</v>
      </c>
      <c r="G9" s="125">
        <v>7</v>
      </c>
      <c r="H9" s="28">
        <v>8</v>
      </c>
      <c r="I9" s="131">
        <v>9</v>
      </c>
      <c r="J9" s="123">
        <v>10</v>
      </c>
      <c r="K9" s="131">
        <v>11</v>
      </c>
      <c r="L9" s="131">
        <v>12</v>
      </c>
      <c r="M9" s="123">
        <v>13</v>
      </c>
      <c r="N9" s="131">
        <v>14</v>
      </c>
      <c r="O9" s="131">
        <v>15</v>
      </c>
      <c r="P9" s="131">
        <v>16</v>
      </c>
      <c r="Q9" s="172">
        <v>17</v>
      </c>
      <c r="R9" s="186">
        <v>18</v>
      </c>
      <c r="S9" s="188">
        <v>19</v>
      </c>
      <c r="T9" s="172">
        <v>20</v>
      </c>
    </row>
    <row r="10" spans="1:20" s="17" customFormat="1" ht="43.5" customHeight="1" thickBot="1" x14ac:dyDescent="0.3">
      <c r="A10" s="126"/>
      <c r="B10" s="128"/>
      <c r="C10" s="130"/>
      <c r="D10" s="21" t="s">
        <v>45</v>
      </c>
      <c r="E10" s="20" t="s">
        <v>44</v>
      </c>
      <c r="F10" s="19" t="s">
        <v>43</v>
      </c>
      <c r="G10" s="126"/>
      <c r="H10" s="18" t="s">
        <v>42</v>
      </c>
      <c r="I10" s="132"/>
      <c r="J10" s="124"/>
      <c r="K10" s="132"/>
      <c r="L10" s="132"/>
      <c r="M10" s="124"/>
      <c r="N10" s="132"/>
      <c r="O10" s="132"/>
      <c r="P10" s="132"/>
      <c r="Q10" s="173"/>
      <c r="R10" s="187"/>
      <c r="S10" s="189"/>
      <c r="T10" s="173"/>
    </row>
    <row r="11" spans="1:20" s="17" customFormat="1" ht="24.95" customHeight="1" x14ac:dyDescent="0.25">
      <c r="A11" s="61">
        <v>1</v>
      </c>
      <c r="B11" s="37" t="s">
        <v>158</v>
      </c>
      <c r="C11" s="38">
        <v>2</v>
      </c>
      <c r="D11" s="14">
        <f t="shared" ref="D11:D25" si="0">(J11+K11+M11+N11)*C11/F11</f>
        <v>0.48</v>
      </c>
      <c r="E11" s="13">
        <f t="shared" ref="E11:E25" si="1">(I11-K11+L11-N11+O11)*C11/F11</f>
        <v>1</v>
      </c>
      <c r="F11" s="12">
        <f t="shared" ref="F11:F25" si="2">G11+H11</f>
        <v>50</v>
      </c>
      <c r="G11" s="39">
        <v>25</v>
      </c>
      <c r="H11" s="11">
        <f t="shared" ref="H11:H25" si="3">I11+L11+O11</f>
        <v>25</v>
      </c>
      <c r="I11" s="40">
        <v>12</v>
      </c>
      <c r="J11" s="40">
        <v>12</v>
      </c>
      <c r="K11" s="40"/>
      <c r="L11" s="40">
        <v>5</v>
      </c>
      <c r="M11" s="40"/>
      <c r="N11" s="40"/>
      <c r="O11" s="40">
        <v>8</v>
      </c>
      <c r="P11" s="40"/>
      <c r="Q11" s="27" t="s">
        <v>11</v>
      </c>
      <c r="R11" s="41" t="s">
        <v>1</v>
      </c>
      <c r="S11" s="32" t="s">
        <v>115</v>
      </c>
      <c r="T11" s="34" t="s">
        <v>265</v>
      </c>
    </row>
    <row r="12" spans="1:20" s="17" customFormat="1" ht="24.95" customHeight="1" x14ac:dyDescent="0.25">
      <c r="A12" s="62">
        <v>2</v>
      </c>
      <c r="B12" s="37" t="s">
        <v>159</v>
      </c>
      <c r="C12" s="38">
        <v>3</v>
      </c>
      <c r="D12" s="14">
        <f t="shared" si="0"/>
        <v>0.59259259259259256</v>
      </c>
      <c r="E12" s="13">
        <f t="shared" si="1"/>
        <v>1.8518518518518519</v>
      </c>
      <c r="F12" s="12">
        <f t="shared" si="2"/>
        <v>81</v>
      </c>
      <c r="G12" s="39">
        <v>31</v>
      </c>
      <c r="H12" s="11">
        <f t="shared" si="3"/>
        <v>50</v>
      </c>
      <c r="I12" s="40">
        <v>16</v>
      </c>
      <c r="J12" s="40">
        <v>16</v>
      </c>
      <c r="K12" s="40"/>
      <c r="L12" s="40">
        <v>15</v>
      </c>
      <c r="M12" s="40"/>
      <c r="N12" s="40"/>
      <c r="O12" s="40">
        <v>19</v>
      </c>
      <c r="P12" s="40"/>
      <c r="Q12" s="106" t="s">
        <v>293</v>
      </c>
      <c r="R12" s="41" t="s">
        <v>19</v>
      </c>
      <c r="S12" s="32" t="s">
        <v>160</v>
      </c>
      <c r="T12" s="34" t="s">
        <v>148</v>
      </c>
    </row>
    <row r="13" spans="1:20" s="17" customFormat="1" ht="24.95" customHeight="1" x14ac:dyDescent="0.25">
      <c r="A13" s="61">
        <v>3</v>
      </c>
      <c r="B13" s="37" t="s">
        <v>110</v>
      </c>
      <c r="C13" s="38">
        <v>1</v>
      </c>
      <c r="D13" s="14">
        <f t="shared" si="0"/>
        <v>0.16666666666666666</v>
      </c>
      <c r="E13" s="13">
        <f t="shared" si="1"/>
        <v>0.5</v>
      </c>
      <c r="F13" s="12">
        <f t="shared" si="2"/>
        <v>30</v>
      </c>
      <c r="G13" s="39">
        <v>15</v>
      </c>
      <c r="H13" s="11">
        <f t="shared" si="3"/>
        <v>15</v>
      </c>
      <c r="I13" s="40">
        <v>5</v>
      </c>
      <c r="J13" s="40">
        <v>5</v>
      </c>
      <c r="K13" s="40"/>
      <c r="L13" s="40">
        <v>10</v>
      </c>
      <c r="M13" s="40"/>
      <c r="N13" s="40"/>
      <c r="O13" s="40"/>
      <c r="P13" s="40"/>
      <c r="Q13" s="27"/>
      <c r="R13" s="41" t="s">
        <v>1</v>
      </c>
      <c r="S13" s="32" t="s">
        <v>109</v>
      </c>
      <c r="T13" s="34" t="s">
        <v>201</v>
      </c>
    </row>
    <row r="14" spans="1:20" s="17" customFormat="1" ht="24.95" customHeight="1" x14ac:dyDescent="0.25">
      <c r="A14" s="62">
        <v>4</v>
      </c>
      <c r="B14" s="37" t="s">
        <v>108</v>
      </c>
      <c r="C14" s="38">
        <v>1</v>
      </c>
      <c r="D14" s="14">
        <f t="shared" si="0"/>
        <v>0.16666666666666666</v>
      </c>
      <c r="E14" s="13">
        <f t="shared" si="1"/>
        <v>0.7</v>
      </c>
      <c r="F14" s="12">
        <f t="shared" si="2"/>
        <v>30</v>
      </c>
      <c r="G14" s="39">
        <v>9</v>
      </c>
      <c r="H14" s="11">
        <f t="shared" si="3"/>
        <v>21</v>
      </c>
      <c r="I14" s="40">
        <v>5</v>
      </c>
      <c r="J14" s="40">
        <v>5</v>
      </c>
      <c r="K14" s="40"/>
      <c r="L14" s="40">
        <v>10</v>
      </c>
      <c r="M14" s="40"/>
      <c r="N14" s="40"/>
      <c r="O14" s="40">
        <v>6</v>
      </c>
      <c r="P14" s="40"/>
      <c r="Q14" s="106" t="s">
        <v>293</v>
      </c>
      <c r="R14" s="41" t="s">
        <v>1</v>
      </c>
      <c r="S14" s="32" t="s">
        <v>107</v>
      </c>
      <c r="T14" s="34" t="s">
        <v>266</v>
      </c>
    </row>
    <row r="15" spans="1:20" s="17" customFormat="1" ht="24.95" customHeight="1" x14ac:dyDescent="0.25">
      <c r="A15" s="61">
        <v>5</v>
      </c>
      <c r="B15" s="37" t="s">
        <v>106</v>
      </c>
      <c r="C15" s="38">
        <v>1</v>
      </c>
      <c r="D15" s="14">
        <f t="shared" si="0"/>
        <v>0.5</v>
      </c>
      <c r="E15" s="13">
        <f t="shared" si="1"/>
        <v>0</v>
      </c>
      <c r="F15" s="12">
        <f t="shared" si="2"/>
        <v>30</v>
      </c>
      <c r="G15" s="39">
        <v>15</v>
      </c>
      <c r="H15" s="11">
        <f t="shared" si="3"/>
        <v>15</v>
      </c>
      <c r="I15" s="40">
        <v>5</v>
      </c>
      <c r="J15" s="40"/>
      <c r="K15" s="40">
        <v>5</v>
      </c>
      <c r="L15" s="40">
        <v>10</v>
      </c>
      <c r="M15" s="40"/>
      <c r="N15" s="40">
        <v>10</v>
      </c>
      <c r="O15" s="40"/>
      <c r="P15" s="40"/>
      <c r="Q15" s="27"/>
      <c r="R15" s="41" t="s">
        <v>1</v>
      </c>
      <c r="S15" s="32" t="s">
        <v>161</v>
      </c>
      <c r="T15" s="34" t="s">
        <v>267</v>
      </c>
    </row>
    <row r="16" spans="1:20" s="17" customFormat="1" ht="24.95" customHeight="1" x14ac:dyDescent="0.25">
      <c r="A16" s="62">
        <v>6</v>
      </c>
      <c r="B16" s="93" t="s">
        <v>239</v>
      </c>
      <c r="C16" s="38">
        <v>2</v>
      </c>
      <c r="D16" s="14">
        <f t="shared" si="0"/>
        <v>1</v>
      </c>
      <c r="E16" s="13">
        <f t="shared" si="1"/>
        <v>1</v>
      </c>
      <c r="F16" s="12">
        <f t="shared" si="2"/>
        <v>50</v>
      </c>
      <c r="G16" s="92">
        <v>25</v>
      </c>
      <c r="H16" s="11">
        <f t="shared" si="3"/>
        <v>25</v>
      </c>
      <c r="I16" s="40">
        <v>25</v>
      </c>
      <c r="J16" s="40">
        <v>25</v>
      </c>
      <c r="K16" s="40"/>
      <c r="L16" s="40"/>
      <c r="M16" s="40"/>
      <c r="N16" s="40"/>
      <c r="O16" s="40"/>
      <c r="P16" s="40"/>
      <c r="Q16" s="27"/>
      <c r="R16" s="41" t="s">
        <v>1</v>
      </c>
      <c r="S16" s="88" t="s">
        <v>268</v>
      </c>
      <c r="T16" s="90" t="s">
        <v>84</v>
      </c>
    </row>
    <row r="17" spans="1:20" s="17" customFormat="1" ht="24.95" customHeight="1" x14ac:dyDescent="0.25">
      <c r="A17" s="61">
        <v>7</v>
      </c>
      <c r="B17" s="93" t="s">
        <v>240</v>
      </c>
      <c r="C17" s="38">
        <v>1</v>
      </c>
      <c r="D17" s="14">
        <f t="shared" si="0"/>
        <v>0.48</v>
      </c>
      <c r="E17" s="13">
        <f t="shared" si="1"/>
        <v>0.32</v>
      </c>
      <c r="F17" s="12">
        <f t="shared" si="2"/>
        <v>25</v>
      </c>
      <c r="G17" s="92">
        <v>5</v>
      </c>
      <c r="H17" s="11">
        <f t="shared" si="3"/>
        <v>20</v>
      </c>
      <c r="I17" s="40">
        <v>4</v>
      </c>
      <c r="J17" s="40"/>
      <c r="K17" s="40">
        <v>4</v>
      </c>
      <c r="L17" s="40">
        <v>16</v>
      </c>
      <c r="M17" s="40"/>
      <c r="N17" s="40">
        <v>8</v>
      </c>
      <c r="O17" s="40"/>
      <c r="P17" s="40"/>
      <c r="Q17" s="27"/>
      <c r="R17" s="41" t="s">
        <v>1</v>
      </c>
      <c r="S17" s="88" t="s">
        <v>270</v>
      </c>
      <c r="T17" s="90" t="s">
        <v>269</v>
      </c>
    </row>
    <row r="18" spans="1:20" s="17" customFormat="1" ht="24.95" customHeight="1" x14ac:dyDescent="0.25">
      <c r="A18" s="62">
        <v>8</v>
      </c>
      <c r="B18" s="93" t="s">
        <v>125</v>
      </c>
      <c r="C18" s="38">
        <v>3</v>
      </c>
      <c r="D18" s="14">
        <f t="shared" si="0"/>
        <v>0.62962962962962965</v>
      </c>
      <c r="E18" s="13">
        <f t="shared" si="1"/>
        <v>1.5555555555555556</v>
      </c>
      <c r="F18" s="12">
        <f t="shared" si="2"/>
        <v>81</v>
      </c>
      <c r="G18" s="39">
        <v>30</v>
      </c>
      <c r="H18" s="11">
        <f t="shared" si="3"/>
        <v>51</v>
      </c>
      <c r="I18" s="40">
        <v>16</v>
      </c>
      <c r="J18" s="40">
        <v>8</v>
      </c>
      <c r="K18" s="40">
        <v>8</v>
      </c>
      <c r="L18" s="100">
        <v>20</v>
      </c>
      <c r="M18" s="40"/>
      <c r="N18" s="40">
        <v>1</v>
      </c>
      <c r="O18" s="100">
        <v>15</v>
      </c>
      <c r="P18" s="40"/>
      <c r="Q18" s="106" t="s">
        <v>293</v>
      </c>
      <c r="R18" s="41" t="s">
        <v>19</v>
      </c>
      <c r="S18" s="32" t="s">
        <v>124</v>
      </c>
      <c r="T18" s="34" t="s">
        <v>199</v>
      </c>
    </row>
    <row r="19" spans="1:20" s="17" customFormat="1" ht="24.95" customHeight="1" x14ac:dyDescent="0.25">
      <c r="A19" s="61">
        <v>9</v>
      </c>
      <c r="B19" s="93" t="s">
        <v>236</v>
      </c>
      <c r="C19" s="114">
        <v>6</v>
      </c>
      <c r="D19" s="14">
        <f t="shared" si="0"/>
        <v>0.48</v>
      </c>
      <c r="E19" s="13">
        <f t="shared" si="1"/>
        <v>2.08</v>
      </c>
      <c r="F19" s="12">
        <f t="shared" si="2"/>
        <v>150</v>
      </c>
      <c r="G19" s="39">
        <v>86</v>
      </c>
      <c r="H19" s="11">
        <f t="shared" si="3"/>
        <v>64</v>
      </c>
      <c r="I19" s="100">
        <v>12</v>
      </c>
      <c r="J19" s="84"/>
      <c r="K19" s="40">
        <v>12</v>
      </c>
      <c r="L19" s="100">
        <v>10</v>
      </c>
      <c r="M19" s="40"/>
      <c r="N19" s="40"/>
      <c r="O19" s="100">
        <v>42</v>
      </c>
      <c r="P19" s="40"/>
      <c r="Q19" s="106" t="s">
        <v>293</v>
      </c>
      <c r="R19" s="41" t="s">
        <v>1</v>
      </c>
      <c r="S19" s="32" t="s">
        <v>271</v>
      </c>
      <c r="T19" s="34" t="s">
        <v>215</v>
      </c>
    </row>
    <row r="20" spans="1:20" s="17" customFormat="1" ht="24.95" customHeight="1" x14ac:dyDescent="0.25">
      <c r="A20" s="62">
        <v>10</v>
      </c>
      <c r="B20" s="93" t="s">
        <v>227</v>
      </c>
      <c r="C20" s="114">
        <v>5</v>
      </c>
      <c r="D20" s="14">
        <f t="shared" si="0"/>
        <v>0.68965517241379315</v>
      </c>
      <c r="E20" s="13">
        <f t="shared" si="1"/>
        <v>3.5862068965517242</v>
      </c>
      <c r="F20" s="12">
        <f t="shared" si="2"/>
        <v>145</v>
      </c>
      <c r="G20" s="39">
        <v>41</v>
      </c>
      <c r="H20" s="11">
        <f t="shared" si="3"/>
        <v>104</v>
      </c>
      <c r="I20" s="100">
        <v>20</v>
      </c>
      <c r="J20" s="85">
        <v>20</v>
      </c>
      <c r="K20" s="40"/>
      <c r="L20" s="100">
        <v>10</v>
      </c>
      <c r="M20" s="40"/>
      <c r="N20" s="40"/>
      <c r="O20" s="100">
        <v>74</v>
      </c>
      <c r="P20" s="40"/>
      <c r="Q20" s="106" t="s">
        <v>293</v>
      </c>
      <c r="R20" s="41" t="s">
        <v>1</v>
      </c>
      <c r="S20" s="32" t="s">
        <v>204</v>
      </c>
      <c r="T20" s="34" t="s">
        <v>162</v>
      </c>
    </row>
    <row r="21" spans="1:20" ht="24.95" customHeight="1" x14ac:dyDescent="0.25">
      <c r="A21" s="61">
        <v>11</v>
      </c>
      <c r="B21" s="93" t="s">
        <v>231</v>
      </c>
      <c r="C21" s="114">
        <v>5</v>
      </c>
      <c r="D21" s="14">
        <f t="shared" si="0"/>
        <v>0.76923076923076927</v>
      </c>
      <c r="E21" s="13">
        <f t="shared" si="1"/>
        <v>3.0769230769230771</v>
      </c>
      <c r="F21" s="12">
        <f t="shared" si="2"/>
        <v>130</v>
      </c>
      <c r="G21" s="39">
        <v>50</v>
      </c>
      <c r="H21" s="11">
        <f t="shared" si="3"/>
        <v>80</v>
      </c>
      <c r="I21" s="100">
        <v>20</v>
      </c>
      <c r="J21" s="85">
        <v>20</v>
      </c>
      <c r="K21" s="40"/>
      <c r="L21" s="100">
        <v>20</v>
      </c>
      <c r="M21" s="40"/>
      <c r="N21" s="40"/>
      <c r="O21" s="100">
        <v>40</v>
      </c>
      <c r="P21" s="40"/>
      <c r="Q21" s="27" t="s">
        <v>11</v>
      </c>
      <c r="R21" s="41" t="s">
        <v>1</v>
      </c>
      <c r="S21" s="32" t="s">
        <v>140</v>
      </c>
      <c r="T21" s="34" t="s">
        <v>216</v>
      </c>
    </row>
    <row r="22" spans="1:20" ht="24.95" customHeight="1" x14ac:dyDescent="0.25">
      <c r="A22" s="62">
        <v>12</v>
      </c>
      <c r="B22" s="93" t="s">
        <v>122</v>
      </c>
      <c r="C22" s="114">
        <v>5</v>
      </c>
      <c r="D22" s="14">
        <f t="shared" si="0"/>
        <v>0.56000000000000005</v>
      </c>
      <c r="E22" s="13">
        <f t="shared" si="1"/>
        <v>2.56</v>
      </c>
      <c r="F22" s="12">
        <f t="shared" si="2"/>
        <v>125</v>
      </c>
      <c r="G22" s="53">
        <v>61</v>
      </c>
      <c r="H22" s="11">
        <f t="shared" si="3"/>
        <v>64</v>
      </c>
      <c r="I22" s="100">
        <v>14</v>
      </c>
      <c r="J22" s="68">
        <v>14</v>
      </c>
      <c r="K22" s="64"/>
      <c r="L22" s="210"/>
      <c r="M22" s="64"/>
      <c r="N22" s="64"/>
      <c r="O22" s="212">
        <v>50</v>
      </c>
      <c r="P22" s="212">
        <v>50</v>
      </c>
      <c r="Q22" s="107" t="s">
        <v>293</v>
      </c>
      <c r="R22" s="41" t="s">
        <v>1</v>
      </c>
      <c r="S22" s="32" t="s">
        <v>163</v>
      </c>
      <c r="T22" s="34" t="s">
        <v>164</v>
      </c>
    </row>
    <row r="23" spans="1:20" ht="24.95" customHeight="1" x14ac:dyDescent="0.25">
      <c r="A23" s="61">
        <v>13</v>
      </c>
      <c r="B23" s="93" t="s">
        <v>96</v>
      </c>
      <c r="C23" s="114">
        <v>2</v>
      </c>
      <c r="D23" s="14">
        <f t="shared" si="0"/>
        <v>0.4</v>
      </c>
      <c r="E23" s="13">
        <f t="shared" si="1"/>
        <v>1.2</v>
      </c>
      <c r="F23" s="12">
        <f t="shared" si="2"/>
        <v>50</v>
      </c>
      <c r="G23" s="53">
        <v>20</v>
      </c>
      <c r="H23" s="11">
        <f t="shared" si="3"/>
        <v>30</v>
      </c>
      <c r="I23" s="207">
        <v>10</v>
      </c>
      <c r="J23" s="86">
        <v>10</v>
      </c>
      <c r="K23" s="64"/>
      <c r="L23" s="210"/>
      <c r="M23" s="64"/>
      <c r="N23" s="64"/>
      <c r="O23" s="207">
        <v>20</v>
      </c>
      <c r="P23" s="210"/>
      <c r="Q23" s="108" t="s">
        <v>293</v>
      </c>
      <c r="R23" s="45" t="s">
        <v>1</v>
      </c>
      <c r="S23" s="32" t="s">
        <v>262</v>
      </c>
      <c r="T23" s="34" t="s">
        <v>217</v>
      </c>
    </row>
    <row r="24" spans="1:20" ht="24.95" customHeight="1" x14ac:dyDescent="0.25">
      <c r="A24" s="62">
        <v>14</v>
      </c>
      <c r="B24" s="203" t="s">
        <v>238</v>
      </c>
      <c r="C24" s="114">
        <v>1</v>
      </c>
      <c r="D24" s="14">
        <f t="shared" si="0"/>
        <v>0.08</v>
      </c>
      <c r="E24" s="13">
        <f t="shared" si="1"/>
        <v>0.24</v>
      </c>
      <c r="F24" s="12">
        <f t="shared" si="2"/>
        <v>25</v>
      </c>
      <c r="G24" s="65">
        <v>19</v>
      </c>
      <c r="H24" s="11">
        <f t="shared" si="3"/>
        <v>6</v>
      </c>
      <c r="I24" s="206">
        <v>2</v>
      </c>
      <c r="J24" s="94">
        <v>2</v>
      </c>
      <c r="K24" s="67"/>
      <c r="L24" s="211">
        <v>2</v>
      </c>
      <c r="M24" s="67"/>
      <c r="N24" s="67"/>
      <c r="O24" s="206">
        <v>2</v>
      </c>
      <c r="P24" s="95"/>
      <c r="Q24" s="109" t="s">
        <v>293</v>
      </c>
      <c r="R24" s="60" t="s">
        <v>1</v>
      </c>
      <c r="S24" s="89" t="s">
        <v>243</v>
      </c>
      <c r="T24" s="91" t="s">
        <v>244</v>
      </c>
    </row>
    <row r="25" spans="1:20" ht="24.95" customHeight="1" x14ac:dyDescent="0.25">
      <c r="A25" s="61">
        <v>15</v>
      </c>
      <c r="B25" s="203" t="s">
        <v>182</v>
      </c>
      <c r="C25" s="114">
        <v>2</v>
      </c>
      <c r="D25" s="14">
        <f t="shared" si="0"/>
        <v>0.35714285714285715</v>
      </c>
      <c r="E25" s="13">
        <f t="shared" si="1"/>
        <v>1.25</v>
      </c>
      <c r="F25" s="12">
        <f t="shared" si="2"/>
        <v>56</v>
      </c>
      <c r="G25" s="65">
        <v>21</v>
      </c>
      <c r="H25" s="11">
        <f t="shared" si="3"/>
        <v>35</v>
      </c>
      <c r="I25" s="66">
        <v>10</v>
      </c>
      <c r="J25" s="87">
        <v>10</v>
      </c>
      <c r="K25" s="67"/>
      <c r="L25" s="206">
        <v>10</v>
      </c>
      <c r="M25" s="67"/>
      <c r="N25" s="67"/>
      <c r="O25" s="206">
        <v>15</v>
      </c>
      <c r="P25" s="95"/>
      <c r="Q25" s="109" t="s">
        <v>11</v>
      </c>
      <c r="R25" s="60" t="s">
        <v>1</v>
      </c>
      <c r="S25" s="33" t="s">
        <v>272</v>
      </c>
      <c r="T25" s="35" t="s">
        <v>273</v>
      </c>
    </row>
    <row r="26" spans="1:20" ht="24.95" customHeight="1" x14ac:dyDescent="0.25">
      <c r="A26" s="62">
        <v>16</v>
      </c>
      <c r="B26" s="93" t="s">
        <v>117</v>
      </c>
      <c r="C26" s="114">
        <v>3</v>
      </c>
      <c r="D26" s="14">
        <f t="shared" ref="D26:D38" si="4">(J26+K26+M26+N26)*C26/F26</f>
        <v>0.4</v>
      </c>
      <c r="E26" s="13">
        <f t="shared" ref="E26:E38" si="5">(I26-K26+L26-N26+O26)*C26/F26</f>
        <v>1.2</v>
      </c>
      <c r="F26" s="12">
        <f t="shared" ref="F26:F38" si="6">G26+H26</f>
        <v>75</v>
      </c>
      <c r="G26" s="39">
        <v>45</v>
      </c>
      <c r="H26" s="11">
        <f t="shared" ref="H26:H38" si="7">I26+L26+O26</f>
        <v>30</v>
      </c>
      <c r="I26" s="40">
        <v>10</v>
      </c>
      <c r="J26" s="40">
        <v>10</v>
      </c>
      <c r="K26" s="40"/>
      <c r="L26" s="100">
        <v>5</v>
      </c>
      <c r="M26" s="40"/>
      <c r="N26" s="40"/>
      <c r="O26" s="100">
        <v>15</v>
      </c>
      <c r="P26" s="100"/>
      <c r="Q26" s="106" t="s">
        <v>293</v>
      </c>
      <c r="R26" s="41" t="s">
        <v>1</v>
      </c>
      <c r="S26" s="32" t="s">
        <v>165</v>
      </c>
      <c r="T26" s="34" t="s">
        <v>200</v>
      </c>
    </row>
    <row r="27" spans="1:20" ht="24.95" customHeight="1" x14ac:dyDescent="0.25">
      <c r="A27" s="61">
        <v>17</v>
      </c>
      <c r="B27" s="93" t="s">
        <v>116</v>
      </c>
      <c r="C27" s="114">
        <v>3</v>
      </c>
      <c r="D27" s="14">
        <f t="shared" si="4"/>
        <v>0.55555555555555558</v>
      </c>
      <c r="E27" s="13">
        <f t="shared" si="5"/>
        <v>1.5925925925925926</v>
      </c>
      <c r="F27" s="12">
        <f t="shared" si="6"/>
        <v>81</v>
      </c>
      <c r="G27" s="39">
        <v>38</v>
      </c>
      <c r="H27" s="11">
        <f t="shared" si="7"/>
        <v>43</v>
      </c>
      <c r="I27" s="40">
        <v>15</v>
      </c>
      <c r="J27" s="40">
        <v>15</v>
      </c>
      <c r="K27" s="40"/>
      <c r="L27" s="100">
        <v>10</v>
      </c>
      <c r="M27" s="40"/>
      <c r="N27" s="40"/>
      <c r="O27" s="100">
        <v>18</v>
      </c>
      <c r="P27" s="100"/>
      <c r="Q27" s="106" t="s">
        <v>293</v>
      </c>
      <c r="R27" s="41" t="s">
        <v>19</v>
      </c>
      <c r="S27" s="32" t="s">
        <v>102</v>
      </c>
      <c r="T27" s="34" t="s">
        <v>101</v>
      </c>
    </row>
    <row r="28" spans="1:20" ht="24.95" customHeight="1" x14ac:dyDescent="0.25">
      <c r="A28" s="62">
        <v>18</v>
      </c>
      <c r="B28" s="93" t="s">
        <v>112</v>
      </c>
      <c r="C28" s="114">
        <v>6</v>
      </c>
      <c r="D28" s="14">
        <f t="shared" si="4"/>
        <v>1.36</v>
      </c>
      <c r="E28" s="13">
        <f t="shared" si="5"/>
        <v>2.48</v>
      </c>
      <c r="F28" s="12">
        <f t="shared" si="6"/>
        <v>150</v>
      </c>
      <c r="G28" s="53">
        <v>54</v>
      </c>
      <c r="H28" s="11">
        <f t="shared" si="7"/>
        <v>96</v>
      </c>
      <c r="I28" s="46">
        <v>34</v>
      </c>
      <c r="J28" s="63"/>
      <c r="K28" s="46">
        <v>34</v>
      </c>
      <c r="L28" s="207">
        <v>20</v>
      </c>
      <c r="M28" s="64"/>
      <c r="N28" s="64"/>
      <c r="O28" s="207">
        <v>42</v>
      </c>
      <c r="P28" s="210"/>
      <c r="Q28" s="108" t="s">
        <v>293</v>
      </c>
      <c r="R28" s="45" t="s">
        <v>19</v>
      </c>
      <c r="S28" s="32" t="s">
        <v>111</v>
      </c>
      <c r="T28" s="34" t="s">
        <v>167</v>
      </c>
    </row>
    <row r="29" spans="1:20" ht="24.95" customHeight="1" x14ac:dyDescent="0.25">
      <c r="A29" s="61">
        <v>19</v>
      </c>
      <c r="B29" s="202" t="s">
        <v>105</v>
      </c>
      <c r="C29" s="209">
        <v>1</v>
      </c>
      <c r="D29" s="14">
        <f t="shared" si="4"/>
        <v>0.36666666666666664</v>
      </c>
      <c r="E29" s="13">
        <f t="shared" si="5"/>
        <v>0.13333333333333333</v>
      </c>
      <c r="F29" s="12">
        <f t="shared" si="6"/>
        <v>30</v>
      </c>
      <c r="G29" s="53">
        <v>15</v>
      </c>
      <c r="H29" s="11">
        <f t="shared" si="7"/>
        <v>15</v>
      </c>
      <c r="I29" s="46">
        <v>5</v>
      </c>
      <c r="J29" s="64"/>
      <c r="K29" s="46">
        <v>5</v>
      </c>
      <c r="L29" s="207">
        <v>6</v>
      </c>
      <c r="M29" s="64"/>
      <c r="N29" s="68">
        <v>6</v>
      </c>
      <c r="O29" s="207">
        <v>4</v>
      </c>
      <c r="P29" s="210"/>
      <c r="Q29" s="108" t="s">
        <v>293</v>
      </c>
      <c r="R29" s="45" t="s">
        <v>1</v>
      </c>
      <c r="S29" s="32" t="s">
        <v>104</v>
      </c>
      <c r="T29" s="34" t="s">
        <v>168</v>
      </c>
    </row>
    <row r="30" spans="1:20" ht="24.95" customHeight="1" x14ac:dyDescent="0.25">
      <c r="A30" s="62">
        <v>20</v>
      </c>
      <c r="B30" s="93" t="s">
        <v>103</v>
      </c>
      <c r="C30" s="209">
        <v>1</v>
      </c>
      <c r="D30" s="14">
        <f t="shared" si="4"/>
        <v>0.2</v>
      </c>
      <c r="E30" s="13">
        <f t="shared" si="5"/>
        <v>0.66666666666666663</v>
      </c>
      <c r="F30" s="12">
        <f t="shared" si="6"/>
        <v>30</v>
      </c>
      <c r="G30" s="39">
        <v>10</v>
      </c>
      <c r="H30" s="11">
        <f t="shared" si="7"/>
        <v>20</v>
      </c>
      <c r="I30" s="46">
        <v>6</v>
      </c>
      <c r="J30" s="63">
        <v>6</v>
      </c>
      <c r="K30" s="43"/>
      <c r="L30" s="207">
        <v>4</v>
      </c>
      <c r="M30" s="64"/>
      <c r="N30" s="64"/>
      <c r="O30" s="100">
        <v>10</v>
      </c>
      <c r="P30" s="210"/>
      <c r="Q30" s="108" t="s">
        <v>293</v>
      </c>
      <c r="R30" s="45" t="s">
        <v>1</v>
      </c>
      <c r="S30" s="32" t="s">
        <v>169</v>
      </c>
      <c r="T30" s="34" t="s">
        <v>101</v>
      </c>
    </row>
    <row r="31" spans="1:20" ht="24.95" customHeight="1" x14ac:dyDescent="0.25">
      <c r="A31" s="61">
        <v>21</v>
      </c>
      <c r="B31" s="93" t="s">
        <v>241</v>
      </c>
      <c r="C31" s="209">
        <v>1</v>
      </c>
      <c r="D31" s="14">
        <f t="shared" si="4"/>
        <v>0.24</v>
      </c>
      <c r="E31" s="13">
        <f t="shared" si="5"/>
        <v>0.56000000000000005</v>
      </c>
      <c r="F31" s="12">
        <f t="shared" si="6"/>
        <v>25</v>
      </c>
      <c r="G31" s="92">
        <v>5</v>
      </c>
      <c r="H31" s="11">
        <f t="shared" si="7"/>
        <v>20</v>
      </c>
      <c r="I31" s="46">
        <v>6</v>
      </c>
      <c r="J31" s="63"/>
      <c r="K31" s="46">
        <v>6</v>
      </c>
      <c r="L31" s="207">
        <v>4</v>
      </c>
      <c r="M31" s="64"/>
      <c r="N31" s="64"/>
      <c r="O31" s="100">
        <v>10</v>
      </c>
      <c r="P31" s="210"/>
      <c r="Q31" s="108" t="s">
        <v>11</v>
      </c>
      <c r="R31" s="45" t="s">
        <v>1</v>
      </c>
      <c r="S31" s="88" t="s">
        <v>155</v>
      </c>
      <c r="T31" s="90" t="s">
        <v>32</v>
      </c>
    </row>
    <row r="32" spans="1:20" ht="24.95" customHeight="1" x14ac:dyDescent="0.25">
      <c r="A32" s="62">
        <v>22</v>
      </c>
      <c r="B32" s="93" t="s">
        <v>242</v>
      </c>
      <c r="C32" s="209">
        <v>2</v>
      </c>
      <c r="D32" s="14">
        <f t="shared" si="4"/>
        <v>0.12</v>
      </c>
      <c r="E32" s="13">
        <f t="shared" si="5"/>
        <v>1.2</v>
      </c>
      <c r="F32" s="12">
        <f t="shared" si="6"/>
        <v>50</v>
      </c>
      <c r="G32" s="92">
        <v>20</v>
      </c>
      <c r="H32" s="11">
        <f t="shared" si="7"/>
        <v>30</v>
      </c>
      <c r="I32" s="46">
        <v>3</v>
      </c>
      <c r="J32" s="68">
        <v>3</v>
      </c>
      <c r="K32" s="64"/>
      <c r="L32" s="207">
        <v>15</v>
      </c>
      <c r="M32" s="64"/>
      <c r="N32" s="64"/>
      <c r="O32" s="100">
        <v>12</v>
      </c>
      <c r="P32" s="210"/>
      <c r="Q32" s="108" t="s">
        <v>11</v>
      </c>
      <c r="R32" s="45" t="s">
        <v>1</v>
      </c>
      <c r="S32" s="88" t="s">
        <v>274</v>
      </c>
      <c r="T32" s="90" t="s">
        <v>275</v>
      </c>
    </row>
    <row r="33" spans="1:20" ht="24.95" customHeight="1" x14ac:dyDescent="0.25">
      <c r="A33" s="61">
        <v>23</v>
      </c>
      <c r="B33" s="37" t="s">
        <v>100</v>
      </c>
      <c r="C33" s="114">
        <v>1</v>
      </c>
      <c r="D33" s="14">
        <f t="shared" si="4"/>
        <v>0.33333333333333331</v>
      </c>
      <c r="E33" s="13">
        <f t="shared" si="5"/>
        <v>0.66666666666666663</v>
      </c>
      <c r="F33" s="12">
        <f t="shared" si="6"/>
        <v>30</v>
      </c>
      <c r="G33" s="39">
        <v>10</v>
      </c>
      <c r="H33" s="11">
        <f t="shared" si="7"/>
        <v>20</v>
      </c>
      <c r="I33" s="40">
        <v>10</v>
      </c>
      <c r="J33" s="40">
        <v>10</v>
      </c>
      <c r="K33" s="40"/>
      <c r="L33" s="100">
        <v>5</v>
      </c>
      <c r="M33" s="40"/>
      <c r="N33" s="40"/>
      <c r="O33" s="100">
        <v>5</v>
      </c>
      <c r="P33" s="100"/>
      <c r="Q33" s="106" t="s">
        <v>11</v>
      </c>
      <c r="R33" s="41" t="s">
        <v>1</v>
      </c>
      <c r="S33" s="32" t="s">
        <v>276</v>
      </c>
      <c r="T33" s="34" t="s">
        <v>170</v>
      </c>
    </row>
    <row r="34" spans="1:20" ht="24.95" customHeight="1" x14ac:dyDescent="0.25">
      <c r="A34" s="62">
        <v>24</v>
      </c>
      <c r="B34" s="37" t="s">
        <v>171</v>
      </c>
      <c r="C34" s="114">
        <v>2</v>
      </c>
      <c r="D34" s="14">
        <f t="shared" si="4"/>
        <v>0.32</v>
      </c>
      <c r="E34" s="13">
        <f t="shared" si="5"/>
        <v>0.84</v>
      </c>
      <c r="F34" s="12">
        <f t="shared" si="6"/>
        <v>50</v>
      </c>
      <c r="G34" s="39">
        <v>29</v>
      </c>
      <c r="H34" s="11">
        <f t="shared" si="7"/>
        <v>21</v>
      </c>
      <c r="I34" s="40">
        <v>8</v>
      </c>
      <c r="J34" s="40">
        <v>8</v>
      </c>
      <c r="K34" s="40"/>
      <c r="L34" s="100">
        <v>5</v>
      </c>
      <c r="M34" s="40"/>
      <c r="N34" s="40"/>
      <c r="O34" s="100">
        <v>8</v>
      </c>
      <c r="P34" s="100"/>
      <c r="Q34" s="106" t="s">
        <v>293</v>
      </c>
      <c r="R34" s="41" t="s">
        <v>1</v>
      </c>
      <c r="S34" s="32" t="s">
        <v>277</v>
      </c>
      <c r="T34" s="34" t="s">
        <v>278</v>
      </c>
    </row>
    <row r="35" spans="1:20" ht="24.95" customHeight="1" x14ac:dyDescent="0.25">
      <c r="A35" s="61">
        <v>25</v>
      </c>
      <c r="B35" s="93" t="s">
        <v>237</v>
      </c>
      <c r="C35" s="114">
        <v>2</v>
      </c>
      <c r="D35" s="14">
        <f t="shared" si="4"/>
        <v>0</v>
      </c>
      <c r="E35" s="13">
        <f t="shared" si="5"/>
        <v>1.4</v>
      </c>
      <c r="F35" s="12">
        <f t="shared" si="6"/>
        <v>50</v>
      </c>
      <c r="G35" s="39">
        <v>15</v>
      </c>
      <c r="H35" s="11">
        <f t="shared" si="7"/>
        <v>35</v>
      </c>
      <c r="I35" s="40"/>
      <c r="J35" s="40"/>
      <c r="K35" s="40"/>
      <c r="L35" s="100">
        <v>7</v>
      </c>
      <c r="M35" s="40"/>
      <c r="N35" s="40"/>
      <c r="O35" s="100">
        <v>28</v>
      </c>
      <c r="P35" s="100">
        <v>12</v>
      </c>
      <c r="Q35" s="106" t="s">
        <v>293</v>
      </c>
      <c r="R35" s="41" t="s">
        <v>1</v>
      </c>
      <c r="S35" s="32" t="s">
        <v>260</v>
      </c>
      <c r="T35" s="34" t="s">
        <v>205</v>
      </c>
    </row>
    <row r="36" spans="1:20" ht="24.95" customHeight="1" x14ac:dyDescent="0.25">
      <c r="A36" s="62">
        <v>26</v>
      </c>
      <c r="B36" s="37" t="s">
        <v>228</v>
      </c>
      <c r="C36" s="38">
        <v>1</v>
      </c>
      <c r="D36" s="14">
        <f t="shared" si="4"/>
        <v>0.2</v>
      </c>
      <c r="E36" s="13">
        <f t="shared" si="5"/>
        <v>0.6</v>
      </c>
      <c r="F36" s="12">
        <f t="shared" si="6"/>
        <v>25</v>
      </c>
      <c r="G36" s="39">
        <v>10</v>
      </c>
      <c r="H36" s="11">
        <f t="shared" si="7"/>
        <v>15</v>
      </c>
      <c r="I36" s="40">
        <v>5</v>
      </c>
      <c r="J36" s="40">
        <v>5</v>
      </c>
      <c r="K36" s="40"/>
      <c r="L36" s="40"/>
      <c r="M36" s="40"/>
      <c r="N36" s="40"/>
      <c r="O36" s="40">
        <v>10</v>
      </c>
      <c r="P36" s="40"/>
      <c r="Q36" s="27" t="s">
        <v>11</v>
      </c>
      <c r="R36" s="41" t="s">
        <v>1</v>
      </c>
      <c r="S36" s="32" t="s">
        <v>262</v>
      </c>
      <c r="T36" s="34" t="s">
        <v>279</v>
      </c>
    </row>
    <row r="37" spans="1:20" ht="24.95" customHeight="1" x14ac:dyDescent="0.25">
      <c r="A37" s="61">
        <v>27</v>
      </c>
      <c r="B37" s="81" t="s">
        <v>2</v>
      </c>
      <c r="C37" s="82">
        <v>1</v>
      </c>
      <c r="D37" s="14">
        <f t="shared" si="4"/>
        <v>0</v>
      </c>
      <c r="E37" s="13">
        <f t="shared" si="5"/>
        <v>0.6</v>
      </c>
      <c r="F37" s="12">
        <f t="shared" si="6"/>
        <v>25</v>
      </c>
      <c r="G37" s="75">
        <v>10</v>
      </c>
      <c r="H37" s="11">
        <f t="shared" si="7"/>
        <v>15</v>
      </c>
      <c r="I37" s="76"/>
      <c r="J37" s="76"/>
      <c r="K37" s="76"/>
      <c r="L37" s="76">
        <v>15</v>
      </c>
      <c r="M37" s="76"/>
      <c r="N37" s="76"/>
      <c r="O37" s="76"/>
      <c r="P37" s="76"/>
      <c r="Q37" s="77"/>
      <c r="R37" s="52" t="s">
        <v>1</v>
      </c>
      <c r="S37" s="33"/>
      <c r="T37" s="35"/>
    </row>
    <row r="38" spans="1:20" ht="24.95" customHeight="1" thickBot="1" x14ac:dyDescent="0.3">
      <c r="A38" s="62">
        <v>28</v>
      </c>
      <c r="B38" s="48" t="s">
        <v>7</v>
      </c>
      <c r="C38" s="49">
        <v>4</v>
      </c>
      <c r="D38" s="14">
        <f t="shared" si="4"/>
        <v>0</v>
      </c>
      <c r="E38" s="13">
        <f t="shared" si="5"/>
        <v>4</v>
      </c>
      <c r="F38" s="12">
        <f t="shared" si="6"/>
        <v>120</v>
      </c>
      <c r="G38" s="69"/>
      <c r="H38" s="11">
        <f t="shared" si="7"/>
        <v>120</v>
      </c>
      <c r="I38" s="70"/>
      <c r="J38" s="70"/>
      <c r="K38" s="70"/>
      <c r="L38" s="70"/>
      <c r="M38" s="70"/>
      <c r="N38" s="70"/>
      <c r="O38" s="79">
        <v>120</v>
      </c>
      <c r="P38" s="70"/>
      <c r="Q38" s="71"/>
      <c r="R38" s="52" t="s">
        <v>1</v>
      </c>
      <c r="S38" s="72"/>
      <c r="T38" s="35" t="s">
        <v>280</v>
      </c>
    </row>
    <row r="39" spans="1:20" ht="24.95" customHeight="1" thickBot="1" x14ac:dyDescent="0.3">
      <c r="A39" s="146" t="s">
        <v>95</v>
      </c>
      <c r="B39" s="147"/>
      <c r="C39" s="31">
        <f>SUM(C11:C38)</f>
        <v>68</v>
      </c>
      <c r="D39" s="5">
        <f t="shared" ref="D39:P39" si="8">SUM(D11:D38)</f>
        <v>11.44713990989853</v>
      </c>
      <c r="E39" s="5">
        <f t="shared" si="8"/>
        <v>36.859796640141461</v>
      </c>
      <c r="F39" s="31">
        <f t="shared" si="8"/>
        <v>1799</v>
      </c>
      <c r="G39" s="31">
        <f t="shared" si="8"/>
        <v>714</v>
      </c>
      <c r="H39" s="31">
        <f t="shared" si="8"/>
        <v>1085</v>
      </c>
      <c r="I39" s="31">
        <f t="shared" si="8"/>
        <v>278</v>
      </c>
      <c r="J39" s="31">
        <f t="shared" si="8"/>
        <v>204</v>
      </c>
      <c r="K39" s="31">
        <f t="shared" si="8"/>
        <v>74</v>
      </c>
      <c r="L39" s="31">
        <f t="shared" si="8"/>
        <v>234</v>
      </c>
      <c r="M39" s="31">
        <f t="shared" si="8"/>
        <v>0</v>
      </c>
      <c r="N39" s="31">
        <f t="shared" si="8"/>
        <v>25</v>
      </c>
      <c r="O39" s="31">
        <f t="shared" si="8"/>
        <v>573</v>
      </c>
      <c r="P39" s="31">
        <f t="shared" si="8"/>
        <v>62</v>
      </c>
      <c r="Q39" s="4"/>
      <c r="R39" s="3"/>
      <c r="S39" s="2"/>
      <c r="T39" s="1"/>
    </row>
  </sheetData>
  <mergeCells count="42">
    <mergeCell ref="A1:T1"/>
    <mergeCell ref="A2:T2"/>
    <mergeCell ref="A3:T3"/>
    <mergeCell ref="A4:K4"/>
    <mergeCell ref="L4:Q4"/>
    <mergeCell ref="R4:T4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J9:J10"/>
    <mergeCell ref="S6:S8"/>
    <mergeCell ref="T6:T8"/>
    <mergeCell ref="L7:N7"/>
    <mergeCell ref="O7:Q7"/>
    <mergeCell ref="A39:B39"/>
    <mergeCell ref="Q9:Q10"/>
    <mergeCell ref="R9:R10"/>
    <mergeCell ref="S9:S10"/>
    <mergeCell ref="T9:T10"/>
    <mergeCell ref="K9:K10"/>
    <mergeCell ref="L9:L10"/>
    <mergeCell ref="M9:M10"/>
    <mergeCell ref="N9:N10"/>
    <mergeCell ref="O9:O10"/>
    <mergeCell ref="P9:P10"/>
    <mergeCell ref="A9:A10"/>
    <mergeCell ref="B9:B10"/>
    <mergeCell ref="C9:C10"/>
    <mergeCell ref="G9:G10"/>
    <mergeCell ref="I9:I10"/>
  </mergeCells>
  <pageMargins left="0.23622047244094491" right="0.23622047244094491" top="0.74803149606299213" bottom="0.74803149606299213" header="0.31496062992125984" footer="0.31496062992125984"/>
  <pageSetup paperSize="9" scale="5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27"/>
  <sheetViews>
    <sheetView topLeftCell="A20" workbookViewId="0">
      <selection activeCell="W17" sqref="W17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8" width="10.7109375" customWidth="1"/>
    <col min="19" max="19" width="23.7109375" hidden="1" customWidth="1"/>
    <col min="20" max="20" width="24.7109375" hidden="1" customWidth="1"/>
  </cols>
  <sheetData>
    <row r="1" spans="1:22" ht="30" customHeight="1" thickTop="1" thickBot="1" x14ac:dyDescent="0.35">
      <c r="A1" s="148" t="s">
        <v>213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50"/>
    </row>
    <row r="2" spans="1:22" ht="30.75" customHeight="1" x14ac:dyDescent="0.3">
      <c r="A2" s="151" t="s">
        <v>73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3"/>
    </row>
    <row r="3" spans="1:22" ht="30" customHeight="1" thickBot="1" x14ac:dyDescent="0.35">
      <c r="A3" s="165" t="s">
        <v>72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7"/>
    </row>
    <row r="4" spans="1:22" ht="30.75" customHeight="1" x14ac:dyDescent="0.25">
      <c r="A4" s="168" t="s">
        <v>127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 t="s">
        <v>126</v>
      </c>
      <c r="M4" s="169"/>
      <c r="N4" s="169"/>
      <c r="O4" s="169"/>
      <c r="P4" s="169"/>
      <c r="Q4" s="169"/>
      <c r="R4" s="191" t="s">
        <v>232</v>
      </c>
      <c r="S4" s="192"/>
      <c r="T4" s="193"/>
    </row>
    <row r="5" spans="1:22" ht="30" customHeight="1" thickBot="1" x14ac:dyDescent="0.3">
      <c r="A5" s="154" t="s">
        <v>69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 t="s">
        <v>295</v>
      </c>
      <c r="M5" s="155"/>
      <c r="N5" s="155"/>
      <c r="O5" s="155"/>
      <c r="P5" s="155"/>
      <c r="Q5" s="155"/>
      <c r="R5" s="174" t="s">
        <v>68</v>
      </c>
      <c r="S5" s="175"/>
      <c r="T5" s="176"/>
    </row>
    <row r="6" spans="1:22" ht="15.75" customHeight="1" x14ac:dyDescent="0.25">
      <c r="A6" s="159" t="s">
        <v>67</v>
      </c>
      <c r="B6" s="194" t="s">
        <v>66</v>
      </c>
      <c r="C6" s="140" t="s">
        <v>59</v>
      </c>
      <c r="D6" s="141"/>
      <c r="E6" s="142"/>
      <c r="F6" s="117" t="s">
        <v>65</v>
      </c>
      <c r="G6" s="117" t="s">
        <v>64</v>
      </c>
      <c r="H6" s="137" t="s">
        <v>63</v>
      </c>
      <c r="I6" s="138"/>
      <c r="J6" s="138"/>
      <c r="K6" s="138"/>
      <c r="L6" s="138"/>
      <c r="M6" s="138"/>
      <c r="N6" s="138"/>
      <c r="O6" s="138"/>
      <c r="P6" s="138"/>
      <c r="Q6" s="139"/>
      <c r="R6" s="120" t="s">
        <v>62</v>
      </c>
      <c r="S6" s="177" t="s">
        <v>61</v>
      </c>
      <c r="T6" s="180" t="s">
        <v>60</v>
      </c>
    </row>
    <row r="7" spans="1:22" ht="36" customHeight="1" x14ac:dyDescent="0.25">
      <c r="A7" s="160"/>
      <c r="B7" s="195"/>
      <c r="C7" s="143" t="s">
        <v>59</v>
      </c>
      <c r="D7" s="135" t="s">
        <v>58</v>
      </c>
      <c r="E7" s="133" t="s">
        <v>57</v>
      </c>
      <c r="F7" s="118"/>
      <c r="G7" s="118"/>
      <c r="H7" s="170" t="s">
        <v>56</v>
      </c>
      <c r="I7" s="145" t="s">
        <v>55</v>
      </c>
      <c r="J7" s="145"/>
      <c r="K7" s="145"/>
      <c r="L7" s="183" t="s">
        <v>54</v>
      </c>
      <c r="M7" s="184"/>
      <c r="N7" s="185"/>
      <c r="O7" s="145" t="s">
        <v>53</v>
      </c>
      <c r="P7" s="145"/>
      <c r="Q7" s="190"/>
      <c r="R7" s="121"/>
      <c r="S7" s="178"/>
      <c r="T7" s="181"/>
    </row>
    <row r="8" spans="1:22" s="17" customFormat="1" ht="42" customHeight="1" thickBot="1" x14ac:dyDescent="0.3">
      <c r="A8" s="161"/>
      <c r="B8" s="196"/>
      <c r="C8" s="144"/>
      <c r="D8" s="136"/>
      <c r="E8" s="134"/>
      <c r="F8" s="119"/>
      <c r="G8" s="119"/>
      <c r="H8" s="171"/>
      <c r="I8" s="26" t="s">
        <v>52</v>
      </c>
      <c r="J8" s="26" t="s">
        <v>50</v>
      </c>
      <c r="K8" s="25" t="s">
        <v>49</v>
      </c>
      <c r="L8" s="26" t="s">
        <v>51</v>
      </c>
      <c r="M8" s="26" t="s">
        <v>50</v>
      </c>
      <c r="N8" s="26" t="s">
        <v>49</v>
      </c>
      <c r="O8" s="26" t="s">
        <v>48</v>
      </c>
      <c r="P8" s="25" t="s">
        <v>47</v>
      </c>
      <c r="Q8" s="24" t="s">
        <v>46</v>
      </c>
      <c r="R8" s="122"/>
      <c r="S8" s="179"/>
      <c r="T8" s="182"/>
    </row>
    <row r="9" spans="1:22" s="22" customFormat="1" ht="15" customHeight="1" x14ac:dyDescent="0.25">
      <c r="A9" s="125">
        <v>1</v>
      </c>
      <c r="B9" s="127">
        <v>2</v>
      </c>
      <c r="C9" s="129">
        <v>3</v>
      </c>
      <c r="D9" s="30">
        <v>4</v>
      </c>
      <c r="E9" s="23">
        <v>5</v>
      </c>
      <c r="F9" s="29">
        <v>6</v>
      </c>
      <c r="G9" s="125">
        <v>7</v>
      </c>
      <c r="H9" s="28">
        <v>8</v>
      </c>
      <c r="I9" s="131">
        <v>9</v>
      </c>
      <c r="J9" s="123">
        <v>10</v>
      </c>
      <c r="K9" s="131">
        <v>11</v>
      </c>
      <c r="L9" s="131">
        <v>12</v>
      </c>
      <c r="M9" s="123">
        <v>13</v>
      </c>
      <c r="N9" s="131">
        <v>14</v>
      </c>
      <c r="O9" s="131">
        <v>15</v>
      </c>
      <c r="P9" s="131">
        <v>16</v>
      </c>
      <c r="Q9" s="172">
        <v>17</v>
      </c>
      <c r="R9" s="186">
        <v>18</v>
      </c>
      <c r="S9" s="188">
        <v>19</v>
      </c>
      <c r="T9" s="172">
        <v>20</v>
      </c>
    </row>
    <row r="10" spans="1:22" s="17" customFormat="1" ht="43.5" customHeight="1" thickBot="1" x14ac:dyDescent="0.3">
      <c r="A10" s="126"/>
      <c r="B10" s="128"/>
      <c r="C10" s="130"/>
      <c r="D10" s="21" t="s">
        <v>45</v>
      </c>
      <c r="E10" s="20" t="s">
        <v>44</v>
      </c>
      <c r="F10" s="19" t="s">
        <v>43</v>
      </c>
      <c r="G10" s="126"/>
      <c r="H10" s="18" t="s">
        <v>42</v>
      </c>
      <c r="I10" s="132"/>
      <c r="J10" s="124"/>
      <c r="K10" s="132"/>
      <c r="L10" s="132"/>
      <c r="M10" s="124"/>
      <c r="N10" s="132"/>
      <c r="O10" s="132"/>
      <c r="P10" s="132"/>
      <c r="Q10" s="173"/>
      <c r="R10" s="187"/>
      <c r="S10" s="189"/>
      <c r="T10" s="173"/>
    </row>
    <row r="11" spans="1:22" s="17" customFormat="1" ht="24.95" customHeight="1" x14ac:dyDescent="0.25">
      <c r="A11" s="73">
        <v>1</v>
      </c>
      <c r="B11" s="15" t="s">
        <v>234</v>
      </c>
      <c r="C11" s="11">
        <v>4</v>
      </c>
      <c r="D11" s="14">
        <f>(J11+K11+M11+N11)*C11/F11</f>
        <v>1.1111111111111112</v>
      </c>
      <c r="E11" s="13">
        <f>((I11-K11)+(L11-N11)+O11)*C11/F11</f>
        <v>3.2962962962962963</v>
      </c>
      <c r="F11" s="12">
        <f>G11+H11</f>
        <v>108</v>
      </c>
      <c r="G11" s="12">
        <v>19</v>
      </c>
      <c r="H11" s="11">
        <f>I11+L11+O11</f>
        <v>89</v>
      </c>
      <c r="I11" s="10">
        <v>30</v>
      </c>
      <c r="J11" s="10">
        <v>30</v>
      </c>
      <c r="K11" s="10"/>
      <c r="L11" s="10">
        <v>3</v>
      </c>
      <c r="M11" s="10"/>
      <c r="N11" s="10"/>
      <c r="O11" s="102">
        <v>56</v>
      </c>
      <c r="P11" s="10"/>
      <c r="Q11" s="104" t="s">
        <v>293</v>
      </c>
      <c r="R11" s="8" t="s">
        <v>19</v>
      </c>
      <c r="S11" s="7" t="s">
        <v>204</v>
      </c>
      <c r="T11" s="6" t="s">
        <v>162</v>
      </c>
    </row>
    <row r="12" spans="1:22" s="17" customFormat="1" ht="24.95" customHeight="1" x14ac:dyDescent="0.25">
      <c r="A12" s="73">
        <v>2</v>
      </c>
      <c r="B12" s="15" t="s">
        <v>229</v>
      </c>
      <c r="C12" s="11">
        <v>2</v>
      </c>
      <c r="D12" s="14">
        <f t="shared" ref="D12:D19" si="0">(J12+K12+M12+N12)*C12/F12</f>
        <v>0.4</v>
      </c>
      <c r="E12" s="13">
        <f t="shared" ref="E12:E20" si="1">((I12-K12)+(L12-N12)+O12)*C12/F12</f>
        <v>1.2</v>
      </c>
      <c r="F12" s="12">
        <f t="shared" ref="F12:F20" si="2">G12+H12</f>
        <v>50</v>
      </c>
      <c r="G12" s="12">
        <v>20</v>
      </c>
      <c r="H12" s="11">
        <f t="shared" ref="H12:H20" si="3">I12+L12+O12</f>
        <v>30</v>
      </c>
      <c r="I12" s="10">
        <v>10</v>
      </c>
      <c r="J12" s="10">
        <v>10</v>
      </c>
      <c r="K12" s="10"/>
      <c r="L12" s="10"/>
      <c r="M12" s="10"/>
      <c r="N12" s="10"/>
      <c r="O12" s="10">
        <v>20</v>
      </c>
      <c r="P12" s="10"/>
      <c r="Q12" s="9" t="s">
        <v>11</v>
      </c>
      <c r="R12" s="8" t="s">
        <v>1</v>
      </c>
      <c r="S12" s="7" t="s">
        <v>290</v>
      </c>
      <c r="T12" s="6" t="s">
        <v>79</v>
      </c>
    </row>
    <row r="13" spans="1:22" s="17" customFormat="1" ht="24.95" customHeight="1" x14ac:dyDescent="0.25">
      <c r="A13" s="73">
        <v>3</v>
      </c>
      <c r="B13" s="15" t="s">
        <v>220</v>
      </c>
      <c r="C13" s="11">
        <v>1</v>
      </c>
      <c r="D13" s="14">
        <f t="shared" si="0"/>
        <v>0.24</v>
      </c>
      <c r="E13" s="13">
        <f t="shared" si="1"/>
        <v>0.64</v>
      </c>
      <c r="F13" s="12">
        <f t="shared" si="2"/>
        <v>25</v>
      </c>
      <c r="G13" s="12">
        <v>9</v>
      </c>
      <c r="H13" s="11">
        <f t="shared" si="3"/>
        <v>16</v>
      </c>
      <c r="I13" s="10">
        <v>6</v>
      </c>
      <c r="J13" s="10">
        <v>6</v>
      </c>
      <c r="K13" s="10"/>
      <c r="L13" s="10"/>
      <c r="M13" s="10"/>
      <c r="N13" s="10"/>
      <c r="O13" s="10">
        <v>10</v>
      </c>
      <c r="P13" s="10"/>
      <c r="Q13" s="9" t="s">
        <v>11</v>
      </c>
      <c r="R13" s="8" t="s">
        <v>1</v>
      </c>
      <c r="S13" s="7" t="s">
        <v>290</v>
      </c>
      <c r="T13" s="6" t="s">
        <v>221</v>
      </c>
    </row>
    <row r="14" spans="1:22" s="17" customFormat="1" ht="24.95" customHeight="1" x14ac:dyDescent="0.25">
      <c r="A14" s="73">
        <v>4</v>
      </c>
      <c r="B14" s="115" t="s">
        <v>236</v>
      </c>
      <c r="C14" s="116">
        <v>14</v>
      </c>
      <c r="D14" s="14">
        <f t="shared" si="0"/>
        <v>1.36</v>
      </c>
      <c r="E14" s="13">
        <f t="shared" si="1"/>
        <v>4.96</v>
      </c>
      <c r="F14" s="12">
        <f t="shared" si="2"/>
        <v>350</v>
      </c>
      <c r="G14" s="12">
        <v>192</v>
      </c>
      <c r="H14" s="11">
        <f t="shared" si="3"/>
        <v>158</v>
      </c>
      <c r="I14" s="102">
        <v>20</v>
      </c>
      <c r="J14" s="102"/>
      <c r="K14" s="102">
        <v>20</v>
      </c>
      <c r="L14" s="102">
        <v>20</v>
      </c>
      <c r="M14" s="102"/>
      <c r="N14" s="102">
        <v>14</v>
      </c>
      <c r="O14" s="102">
        <v>118</v>
      </c>
      <c r="P14" s="102"/>
      <c r="Q14" s="104" t="s">
        <v>293</v>
      </c>
      <c r="R14" s="8" t="s">
        <v>19</v>
      </c>
      <c r="S14" s="7" t="s">
        <v>271</v>
      </c>
      <c r="T14" s="6" t="s">
        <v>218</v>
      </c>
    </row>
    <row r="15" spans="1:22" s="17" customFormat="1" ht="24.95" customHeight="1" x14ac:dyDescent="0.25">
      <c r="A15" s="73">
        <v>5</v>
      </c>
      <c r="B15" s="115" t="s">
        <v>99</v>
      </c>
      <c r="C15" s="116">
        <v>6</v>
      </c>
      <c r="D15" s="14">
        <f t="shared" si="0"/>
        <v>0.6</v>
      </c>
      <c r="E15" s="13">
        <f t="shared" si="1"/>
        <v>4.12</v>
      </c>
      <c r="F15" s="12">
        <f t="shared" si="2"/>
        <v>150</v>
      </c>
      <c r="G15" s="12">
        <v>47</v>
      </c>
      <c r="H15" s="11">
        <f t="shared" si="3"/>
        <v>103</v>
      </c>
      <c r="I15" s="102">
        <v>15</v>
      </c>
      <c r="J15" s="102">
        <v>15</v>
      </c>
      <c r="K15" s="102"/>
      <c r="L15" s="102">
        <v>8</v>
      </c>
      <c r="M15" s="102"/>
      <c r="N15" s="102"/>
      <c r="O15" s="102">
        <v>80</v>
      </c>
      <c r="P15" s="102"/>
      <c r="Q15" s="104" t="s">
        <v>293</v>
      </c>
      <c r="R15" s="8" t="s">
        <v>1</v>
      </c>
      <c r="S15" s="7" t="s">
        <v>98</v>
      </c>
      <c r="T15" s="6" t="s">
        <v>123</v>
      </c>
      <c r="V15" s="103"/>
    </row>
    <row r="16" spans="1:22" s="17" customFormat="1" ht="24.95" customHeight="1" x14ac:dyDescent="0.25">
      <c r="A16" s="73">
        <v>6</v>
      </c>
      <c r="B16" s="115" t="s">
        <v>180</v>
      </c>
      <c r="C16" s="116">
        <v>2</v>
      </c>
      <c r="D16" s="14">
        <f t="shared" si="0"/>
        <v>0.83333333333333337</v>
      </c>
      <c r="E16" s="13">
        <f t="shared" si="1"/>
        <v>1</v>
      </c>
      <c r="F16" s="12">
        <f t="shared" si="2"/>
        <v>60</v>
      </c>
      <c r="G16" s="12">
        <v>15</v>
      </c>
      <c r="H16" s="11">
        <f t="shared" si="3"/>
        <v>45</v>
      </c>
      <c r="I16" s="102">
        <v>25</v>
      </c>
      <c r="J16" s="102">
        <v>10</v>
      </c>
      <c r="K16" s="102">
        <v>15</v>
      </c>
      <c r="L16" s="102"/>
      <c r="M16" s="102"/>
      <c r="N16" s="102"/>
      <c r="O16" s="102">
        <v>20</v>
      </c>
      <c r="P16" s="102"/>
      <c r="Q16" s="104" t="s">
        <v>293</v>
      </c>
      <c r="R16" s="8" t="s">
        <v>19</v>
      </c>
      <c r="S16" s="7" t="s">
        <v>260</v>
      </c>
      <c r="T16" s="6" t="s">
        <v>205</v>
      </c>
    </row>
    <row r="17" spans="1:20" s="17" customFormat="1" ht="24.95" customHeight="1" x14ac:dyDescent="0.25">
      <c r="A17" s="73">
        <v>7</v>
      </c>
      <c r="B17" s="115" t="s">
        <v>237</v>
      </c>
      <c r="C17" s="116">
        <v>6</v>
      </c>
      <c r="D17" s="14">
        <f t="shared" si="0"/>
        <v>0.4</v>
      </c>
      <c r="E17" s="13">
        <f t="shared" si="1"/>
        <v>2.8</v>
      </c>
      <c r="F17" s="12">
        <f t="shared" si="2"/>
        <v>150</v>
      </c>
      <c r="G17" s="12">
        <v>80</v>
      </c>
      <c r="H17" s="11">
        <f t="shared" si="3"/>
        <v>70</v>
      </c>
      <c r="I17" s="102">
        <v>10</v>
      </c>
      <c r="J17" s="102">
        <v>10</v>
      </c>
      <c r="K17" s="102"/>
      <c r="L17" s="102">
        <v>10</v>
      </c>
      <c r="M17" s="102"/>
      <c r="N17" s="102"/>
      <c r="O17" s="102">
        <v>50</v>
      </c>
      <c r="P17" s="102"/>
      <c r="Q17" s="104" t="s">
        <v>293</v>
      </c>
      <c r="R17" s="8" t="s">
        <v>19</v>
      </c>
      <c r="S17" s="7" t="s">
        <v>260</v>
      </c>
      <c r="T17" s="6" t="s">
        <v>205</v>
      </c>
    </row>
    <row r="18" spans="1:20" s="17" customFormat="1" ht="24.95" customHeight="1" x14ac:dyDescent="0.25">
      <c r="A18" s="73">
        <v>8</v>
      </c>
      <c r="B18" s="115" t="s">
        <v>96</v>
      </c>
      <c r="C18" s="116">
        <v>9</v>
      </c>
      <c r="D18" s="14">
        <f t="shared" si="0"/>
        <v>0.8</v>
      </c>
      <c r="E18" s="13">
        <f t="shared" si="1"/>
        <v>5.6</v>
      </c>
      <c r="F18" s="12">
        <f t="shared" si="2"/>
        <v>225</v>
      </c>
      <c r="G18" s="12">
        <v>85</v>
      </c>
      <c r="H18" s="11">
        <f t="shared" si="3"/>
        <v>140</v>
      </c>
      <c r="I18" s="102">
        <v>20</v>
      </c>
      <c r="J18" s="102">
        <v>20</v>
      </c>
      <c r="K18" s="102"/>
      <c r="L18" s="102">
        <v>20</v>
      </c>
      <c r="M18" s="102"/>
      <c r="N18" s="102"/>
      <c r="O18" s="102">
        <v>100</v>
      </c>
      <c r="P18" s="102"/>
      <c r="Q18" s="104" t="s">
        <v>293</v>
      </c>
      <c r="R18" s="8" t="s">
        <v>1</v>
      </c>
      <c r="S18" s="7" t="s">
        <v>262</v>
      </c>
      <c r="T18" s="6" t="s">
        <v>185</v>
      </c>
    </row>
    <row r="19" spans="1:20" s="17" customFormat="1" ht="24.95" customHeight="1" x14ac:dyDescent="0.25">
      <c r="A19" s="73">
        <v>9</v>
      </c>
      <c r="B19" s="74" t="s">
        <v>122</v>
      </c>
      <c r="C19" s="11">
        <v>9</v>
      </c>
      <c r="D19" s="14">
        <f t="shared" si="0"/>
        <v>0.8</v>
      </c>
      <c r="E19" s="13">
        <f t="shared" si="1"/>
        <v>6</v>
      </c>
      <c r="F19" s="12">
        <f t="shared" si="2"/>
        <v>225</v>
      </c>
      <c r="G19" s="12">
        <v>75</v>
      </c>
      <c r="H19" s="11">
        <f t="shared" si="3"/>
        <v>150</v>
      </c>
      <c r="I19" s="102">
        <v>20</v>
      </c>
      <c r="J19" s="102">
        <v>20</v>
      </c>
      <c r="K19" s="102"/>
      <c r="L19" s="102">
        <v>20</v>
      </c>
      <c r="M19" s="102"/>
      <c r="N19" s="102"/>
      <c r="O19" s="102">
        <v>110</v>
      </c>
      <c r="P19" s="102"/>
      <c r="Q19" s="104" t="s">
        <v>293</v>
      </c>
      <c r="R19" s="8" t="s">
        <v>1</v>
      </c>
      <c r="S19" s="7" t="s">
        <v>163</v>
      </c>
      <c r="T19" s="6" t="s">
        <v>164</v>
      </c>
    </row>
    <row r="20" spans="1:20" ht="24.95" customHeight="1" x14ac:dyDescent="0.25">
      <c r="A20" s="73">
        <v>10</v>
      </c>
      <c r="B20" s="74" t="s">
        <v>187</v>
      </c>
      <c r="C20" s="11">
        <v>2</v>
      </c>
      <c r="D20" s="14">
        <f t="shared" ref="D20" si="4">(J20+K20+M20+N20)*C20/F20</f>
        <v>0.4</v>
      </c>
      <c r="E20" s="13">
        <f t="shared" si="1"/>
        <v>1.2</v>
      </c>
      <c r="F20" s="12">
        <f t="shared" si="2"/>
        <v>50</v>
      </c>
      <c r="G20" s="12">
        <v>20</v>
      </c>
      <c r="H20" s="11">
        <f t="shared" si="3"/>
        <v>30</v>
      </c>
      <c r="I20" s="102">
        <v>10</v>
      </c>
      <c r="J20" s="102">
        <v>10</v>
      </c>
      <c r="K20" s="102"/>
      <c r="L20" s="102">
        <v>20</v>
      </c>
      <c r="M20" s="102"/>
      <c r="N20" s="102"/>
      <c r="O20" s="102"/>
      <c r="P20" s="102"/>
      <c r="Q20" s="104"/>
      <c r="R20" s="8" t="s">
        <v>1</v>
      </c>
      <c r="S20" s="7" t="s">
        <v>203</v>
      </c>
      <c r="T20" s="6" t="s">
        <v>202</v>
      </c>
    </row>
    <row r="21" spans="1:20" ht="24.95" customHeight="1" x14ac:dyDescent="0.25">
      <c r="A21" s="73">
        <v>11</v>
      </c>
      <c r="B21" s="74" t="s">
        <v>97</v>
      </c>
      <c r="C21" s="11">
        <v>6</v>
      </c>
      <c r="D21" s="14">
        <f t="shared" ref="D21:D26" si="5">(J21+K21+M21+N21)*C21/F21</f>
        <v>0.76923076923076927</v>
      </c>
      <c r="E21" s="13">
        <f t="shared" ref="E21:E26" si="6">((I21-K21)+(L21-N21)+O21)*C21/F21</f>
        <v>4.4230769230769234</v>
      </c>
      <c r="F21" s="12">
        <f t="shared" ref="F21:F26" si="7">G21+H21</f>
        <v>156</v>
      </c>
      <c r="G21" s="12">
        <v>41</v>
      </c>
      <c r="H21" s="11">
        <f t="shared" ref="H21:H26" si="8">I21+L21+O21</f>
        <v>115</v>
      </c>
      <c r="I21" s="213">
        <v>20</v>
      </c>
      <c r="J21" s="102">
        <v>20</v>
      </c>
      <c r="K21" s="102"/>
      <c r="L21" s="102">
        <v>5</v>
      </c>
      <c r="M21" s="102"/>
      <c r="N21" s="102"/>
      <c r="O21" s="102">
        <v>90</v>
      </c>
      <c r="P21" s="102"/>
      <c r="Q21" s="105" t="s">
        <v>293</v>
      </c>
      <c r="R21" s="8" t="s">
        <v>19</v>
      </c>
      <c r="S21" s="7" t="s">
        <v>173</v>
      </c>
      <c r="T21" s="6" t="s">
        <v>281</v>
      </c>
    </row>
    <row r="22" spans="1:20" ht="24.95" customHeight="1" x14ac:dyDescent="0.25">
      <c r="A22" s="73">
        <v>12</v>
      </c>
      <c r="B22" s="15" t="s">
        <v>230</v>
      </c>
      <c r="C22" s="11">
        <v>1</v>
      </c>
      <c r="D22" s="14">
        <f t="shared" si="5"/>
        <v>0.16</v>
      </c>
      <c r="E22" s="13">
        <f t="shared" si="6"/>
        <v>0.64</v>
      </c>
      <c r="F22" s="12">
        <f t="shared" si="7"/>
        <v>25</v>
      </c>
      <c r="G22" s="12">
        <v>9</v>
      </c>
      <c r="H22" s="11">
        <f t="shared" si="8"/>
        <v>16</v>
      </c>
      <c r="I22" s="102">
        <v>4</v>
      </c>
      <c r="J22" s="102">
        <v>4</v>
      </c>
      <c r="K22" s="102"/>
      <c r="L22" s="102"/>
      <c r="M22" s="102"/>
      <c r="N22" s="102"/>
      <c r="O22" s="102">
        <v>12</v>
      </c>
      <c r="P22" s="102"/>
      <c r="Q22" s="104" t="s">
        <v>293</v>
      </c>
      <c r="R22" s="8" t="s">
        <v>1</v>
      </c>
      <c r="S22" s="7" t="s">
        <v>283</v>
      </c>
      <c r="T22" s="6" t="s">
        <v>282</v>
      </c>
    </row>
    <row r="23" spans="1:20" ht="24.95" customHeight="1" x14ac:dyDescent="0.25">
      <c r="A23" s="73">
        <v>13</v>
      </c>
      <c r="B23" s="15" t="s">
        <v>182</v>
      </c>
      <c r="C23" s="11">
        <v>4</v>
      </c>
      <c r="D23" s="14">
        <f t="shared" si="5"/>
        <v>0.4</v>
      </c>
      <c r="E23" s="13">
        <f t="shared" si="6"/>
        <v>2.4</v>
      </c>
      <c r="F23" s="12">
        <f t="shared" si="7"/>
        <v>100</v>
      </c>
      <c r="G23" s="12">
        <v>40</v>
      </c>
      <c r="H23" s="11">
        <f t="shared" si="8"/>
        <v>60</v>
      </c>
      <c r="I23" s="102">
        <v>10</v>
      </c>
      <c r="J23" s="102">
        <v>10</v>
      </c>
      <c r="K23" s="102"/>
      <c r="L23" s="102">
        <v>5</v>
      </c>
      <c r="M23" s="102"/>
      <c r="N23" s="102"/>
      <c r="O23" s="102">
        <v>45</v>
      </c>
      <c r="P23" s="102"/>
      <c r="Q23" s="104" t="s">
        <v>293</v>
      </c>
      <c r="R23" s="8" t="s">
        <v>1</v>
      </c>
      <c r="S23" s="7" t="s">
        <v>272</v>
      </c>
      <c r="T23" s="6" t="s">
        <v>6</v>
      </c>
    </row>
    <row r="24" spans="1:20" ht="24.95" customHeight="1" x14ac:dyDescent="0.25">
      <c r="A24" s="73">
        <v>14</v>
      </c>
      <c r="B24" s="15" t="s">
        <v>222</v>
      </c>
      <c r="C24" s="11">
        <v>3</v>
      </c>
      <c r="D24" s="14">
        <f t="shared" si="5"/>
        <v>0.5</v>
      </c>
      <c r="E24" s="13">
        <f t="shared" si="6"/>
        <v>2.6666666666666665</v>
      </c>
      <c r="F24" s="12">
        <f t="shared" si="7"/>
        <v>90</v>
      </c>
      <c r="G24" s="12">
        <v>10</v>
      </c>
      <c r="H24" s="11">
        <f t="shared" si="8"/>
        <v>80</v>
      </c>
      <c r="I24" s="102">
        <v>15</v>
      </c>
      <c r="J24" s="102">
        <v>15</v>
      </c>
      <c r="K24" s="102"/>
      <c r="L24" s="102"/>
      <c r="M24" s="102"/>
      <c r="N24" s="102"/>
      <c r="O24" s="102">
        <v>65</v>
      </c>
      <c r="P24" s="102">
        <v>8</v>
      </c>
      <c r="Q24" s="104" t="s">
        <v>293</v>
      </c>
      <c r="R24" s="8" t="s">
        <v>1</v>
      </c>
      <c r="S24" s="7" t="s">
        <v>140</v>
      </c>
      <c r="T24" s="6" t="s">
        <v>183</v>
      </c>
    </row>
    <row r="25" spans="1:20" ht="24.95" customHeight="1" x14ac:dyDescent="0.25">
      <c r="A25" s="73">
        <v>15</v>
      </c>
      <c r="B25" s="74" t="s">
        <v>2</v>
      </c>
      <c r="C25" s="11">
        <v>1</v>
      </c>
      <c r="D25" s="14">
        <f t="shared" si="5"/>
        <v>0</v>
      </c>
      <c r="E25" s="13">
        <f t="shared" si="6"/>
        <v>0.6</v>
      </c>
      <c r="F25" s="12">
        <f t="shared" si="7"/>
        <v>25</v>
      </c>
      <c r="G25" s="12">
        <v>10</v>
      </c>
      <c r="H25" s="11">
        <f t="shared" si="8"/>
        <v>15</v>
      </c>
      <c r="I25" s="10"/>
      <c r="J25" s="10"/>
      <c r="K25" s="10"/>
      <c r="L25" s="10">
        <v>15</v>
      </c>
      <c r="M25" s="10"/>
      <c r="N25" s="10"/>
      <c r="O25" s="10"/>
      <c r="P25" s="10"/>
      <c r="Q25" s="9"/>
      <c r="R25" s="8" t="s">
        <v>1</v>
      </c>
      <c r="S25" s="7"/>
      <c r="T25" s="6"/>
    </row>
    <row r="26" spans="1:20" ht="24.95" customHeight="1" thickBot="1" x14ac:dyDescent="0.3">
      <c r="A26" s="73">
        <v>16</v>
      </c>
      <c r="B26" s="74" t="s">
        <v>7</v>
      </c>
      <c r="C26" s="11">
        <v>4</v>
      </c>
      <c r="D26" s="14">
        <f t="shared" si="5"/>
        <v>0</v>
      </c>
      <c r="E26" s="13">
        <f t="shared" si="6"/>
        <v>4</v>
      </c>
      <c r="F26" s="12">
        <f t="shared" si="7"/>
        <v>120</v>
      </c>
      <c r="G26" s="12"/>
      <c r="H26" s="11">
        <f t="shared" si="8"/>
        <v>120</v>
      </c>
      <c r="I26" s="10"/>
      <c r="J26" s="10"/>
      <c r="K26" s="10"/>
      <c r="L26" s="10"/>
      <c r="M26" s="10"/>
      <c r="N26" s="10"/>
      <c r="O26" s="10">
        <v>120</v>
      </c>
      <c r="P26" s="10"/>
      <c r="Q26" s="9"/>
      <c r="R26" s="8" t="s">
        <v>1</v>
      </c>
      <c r="S26" s="7"/>
      <c r="T26" s="6" t="s">
        <v>284</v>
      </c>
    </row>
    <row r="27" spans="1:20" ht="24.95" customHeight="1" thickBot="1" x14ac:dyDescent="0.3">
      <c r="A27" s="146" t="s">
        <v>121</v>
      </c>
      <c r="B27" s="147"/>
      <c r="C27" s="31">
        <f>SUM(C11:C26)</f>
        <v>74</v>
      </c>
      <c r="D27" s="5">
        <f t="shared" ref="D27:P27" si="9">SUM(D11:D26)</f>
        <v>8.7736752136752134</v>
      </c>
      <c r="E27" s="5">
        <f t="shared" si="9"/>
        <v>45.546039886039885</v>
      </c>
      <c r="F27" s="31">
        <f t="shared" si="9"/>
        <v>1909</v>
      </c>
      <c r="G27" s="31">
        <f t="shared" si="9"/>
        <v>672</v>
      </c>
      <c r="H27" s="31">
        <f t="shared" si="9"/>
        <v>1237</v>
      </c>
      <c r="I27" s="31">
        <f t="shared" si="9"/>
        <v>215</v>
      </c>
      <c r="J27" s="31">
        <f t="shared" si="9"/>
        <v>180</v>
      </c>
      <c r="K27" s="31">
        <f t="shared" si="9"/>
        <v>35</v>
      </c>
      <c r="L27" s="31">
        <f t="shared" si="9"/>
        <v>126</v>
      </c>
      <c r="M27" s="31">
        <f t="shared" si="9"/>
        <v>0</v>
      </c>
      <c r="N27" s="31">
        <f t="shared" si="9"/>
        <v>14</v>
      </c>
      <c r="O27" s="31">
        <f t="shared" si="9"/>
        <v>896</v>
      </c>
      <c r="P27" s="31">
        <f t="shared" si="9"/>
        <v>8</v>
      </c>
      <c r="Q27" s="4"/>
      <c r="R27" s="3"/>
      <c r="S27" s="2"/>
      <c r="T27" s="1"/>
    </row>
  </sheetData>
  <mergeCells count="42">
    <mergeCell ref="A1:T1"/>
    <mergeCell ref="A2:T2"/>
    <mergeCell ref="A3:T3"/>
    <mergeCell ref="A4:K4"/>
    <mergeCell ref="L4:Q4"/>
    <mergeCell ref="R4:T4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J9:J10"/>
    <mergeCell ref="S6:S8"/>
    <mergeCell ref="T6:T8"/>
    <mergeCell ref="L7:N7"/>
    <mergeCell ref="O7:Q7"/>
    <mergeCell ref="A27:B27"/>
    <mergeCell ref="Q9:Q10"/>
    <mergeCell ref="R9:R10"/>
    <mergeCell ref="S9:S10"/>
    <mergeCell ref="T9:T10"/>
    <mergeCell ref="K9:K10"/>
    <mergeCell ref="L9:L10"/>
    <mergeCell ref="M9:M10"/>
    <mergeCell ref="N9:N10"/>
    <mergeCell ref="O9:O10"/>
    <mergeCell ref="P9:P10"/>
    <mergeCell ref="A9:A10"/>
    <mergeCell ref="B9:B10"/>
    <mergeCell ref="C9:C10"/>
    <mergeCell ref="G9:G10"/>
    <mergeCell ref="I9:I10"/>
  </mergeCells>
  <pageMargins left="0.23622047244094491" right="0.23622047244094491" top="0.74803149606299213" bottom="0.74803149606299213" header="0.31496062992125984" footer="0.31496062992125984"/>
  <pageSetup paperSize="9" scale="5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25"/>
  <sheetViews>
    <sheetView tabSelected="1" workbookViewId="0">
      <selection activeCell="B27" sqref="B27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7" width="10.7109375" customWidth="1"/>
    <col min="18" max="18" width="12.4257812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48" t="s">
        <v>235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50"/>
    </row>
    <row r="2" spans="1:20" ht="30.75" customHeight="1" x14ac:dyDescent="0.3">
      <c r="A2" s="151" t="s">
        <v>73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3"/>
    </row>
    <row r="3" spans="1:20" ht="30" customHeight="1" thickBot="1" x14ac:dyDescent="0.35">
      <c r="A3" s="165" t="s">
        <v>72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7"/>
    </row>
    <row r="4" spans="1:20" ht="30.75" customHeight="1" x14ac:dyDescent="0.25">
      <c r="A4" s="168" t="s">
        <v>133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 t="s">
        <v>132</v>
      </c>
      <c r="M4" s="169"/>
      <c r="N4" s="169"/>
      <c r="O4" s="169"/>
      <c r="P4" s="169"/>
      <c r="Q4" s="169"/>
      <c r="R4" s="191" t="s">
        <v>232</v>
      </c>
      <c r="S4" s="192"/>
      <c r="T4" s="193"/>
    </row>
    <row r="5" spans="1:20" ht="30" customHeight="1" thickBot="1" x14ac:dyDescent="0.3">
      <c r="A5" s="154" t="s">
        <v>69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 t="s">
        <v>295</v>
      </c>
      <c r="M5" s="155"/>
      <c r="N5" s="155"/>
      <c r="O5" s="155"/>
      <c r="P5" s="155"/>
      <c r="Q5" s="155"/>
      <c r="R5" s="174" t="s">
        <v>68</v>
      </c>
      <c r="S5" s="175"/>
      <c r="T5" s="176"/>
    </row>
    <row r="6" spans="1:20" ht="15.75" customHeight="1" x14ac:dyDescent="0.25">
      <c r="A6" s="159" t="s">
        <v>67</v>
      </c>
      <c r="B6" s="162" t="s">
        <v>66</v>
      </c>
      <c r="C6" s="140" t="s">
        <v>59</v>
      </c>
      <c r="D6" s="141"/>
      <c r="E6" s="142"/>
      <c r="F6" s="117" t="s">
        <v>65</v>
      </c>
      <c r="G6" s="117" t="s">
        <v>64</v>
      </c>
      <c r="H6" s="137" t="s">
        <v>63</v>
      </c>
      <c r="I6" s="138"/>
      <c r="J6" s="138"/>
      <c r="K6" s="138"/>
      <c r="L6" s="138"/>
      <c r="M6" s="138"/>
      <c r="N6" s="138"/>
      <c r="O6" s="138"/>
      <c r="P6" s="138"/>
      <c r="Q6" s="139"/>
      <c r="R6" s="120" t="s">
        <v>62</v>
      </c>
      <c r="S6" s="177" t="s">
        <v>61</v>
      </c>
      <c r="T6" s="180" t="s">
        <v>60</v>
      </c>
    </row>
    <row r="7" spans="1:20" ht="36" customHeight="1" x14ac:dyDescent="0.25">
      <c r="A7" s="160"/>
      <c r="B7" s="163"/>
      <c r="C7" s="200" t="s">
        <v>59</v>
      </c>
      <c r="D7" s="135" t="s">
        <v>58</v>
      </c>
      <c r="E7" s="133" t="s">
        <v>57</v>
      </c>
      <c r="F7" s="118"/>
      <c r="G7" s="118"/>
      <c r="H7" s="170" t="s">
        <v>56</v>
      </c>
      <c r="I7" s="145" t="s">
        <v>55</v>
      </c>
      <c r="J7" s="145"/>
      <c r="K7" s="145"/>
      <c r="L7" s="183" t="s">
        <v>54</v>
      </c>
      <c r="M7" s="184"/>
      <c r="N7" s="185"/>
      <c r="O7" s="145" t="s">
        <v>53</v>
      </c>
      <c r="P7" s="145"/>
      <c r="Q7" s="190"/>
      <c r="R7" s="121"/>
      <c r="S7" s="178"/>
      <c r="T7" s="181"/>
    </row>
    <row r="8" spans="1:20" s="17" customFormat="1" ht="42" customHeight="1" thickBot="1" x14ac:dyDescent="0.3">
      <c r="A8" s="161"/>
      <c r="B8" s="164"/>
      <c r="C8" s="201"/>
      <c r="D8" s="136"/>
      <c r="E8" s="134"/>
      <c r="F8" s="119"/>
      <c r="G8" s="119"/>
      <c r="H8" s="171"/>
      <c r="I8" s="26" t="s">
        <v>52</v>
      </c>
      <c r="J8" s="26" t="s">
        <v>50</v>
      </c>
      <c r="K8" s="25" t="s">
        <v>49</v>
      </c>
      <c r="L8" s="26" t="s">
        <v>51</v>
      </c>
      <c r="M8" s="26" t="s">
        <v>50</v>
      </c>
      <c r="N8" s="26" t="s">
        <v>49</v>
      </c>
      <c r="O8" s="76" t="s">
        <v>48</v>
      </c>
      <c r="P8" s="25" t="s">
        <v>47</v>
      </c>
      <c r="Q8" s="24" t="s">
        <v>46</v>
      </c>
      <c r="R8" s="122"/>
      <c r="S8" s="179"/>
      <c r="T8" s="182"/>
    </row>
    <row r="9" spans="1:20" s="22" customFormat="1" ht="15" customHeight="1" x14ac:dyDescent="0.25">
      <c r="A9" s="125">
        <v>1</v>
      </c>
      <c r="B9" s="127">
        <v>2</v>
      </c>
      <c r="C9" s="129">
        <v>3</v>
      </c>
      <c r="D9" s="30">
        <v>4</v>
      </c>
      <c r="E9" s="23">
        <v>5</v>
      </c>
      <c r="F9" s="29">
        <v>6</v>
      </c>
      <c r="G9" s="125">
        <v>7</v>
      </c>
      <c r="H9" s="28">
        <v>8</v>
      </c>
      <c r="I9" s="131">
        <v>9</v>
      </c>
      <c r="J9" s="123">
        <v>10</v>
      </c>
      <c r="K9" s="131">
        <v>11</v>
      </c>
      <c r="L9" s="131">
        <v>12</v>
      </c>
      <c r="M9" s="123">
        <v>13</v>
      </c>
      <c r="N9" s="131">
        <v>14</v>
      </c>
      <c r="O9" s="131">
        <v>15</v>
      </c>
      <c r="P9" s="131">
        <v>16</v>
      </c>
      <c r="Q9" s="172">
        <v>17</v>
      </c>
      <c r="R9" s="186">
        <v>18</v>
      </c>
      <c r="S9" s="188">
        <v>19</v>
      </c>
      <c r="T9" s="172">
        <v>20</v>
      </c>
    </row>
    <row r="10" spans="1:20" s="17" customFormat="1" ht="43.5" customHeight="1" thickBot="1" x14ac:dyDescent="0.3">
      <c r="A10" s="126"/>
      <c r="B10" s="128"/>
      <c r="C10" s="130"/>
      <c r="D10" s="21" t="s">
        <v>45</v>
      </c>
      <c r="E10" s="20" t="s">
        <v>44</v>
      </c>
      <c r="F10" s="19" t="s">
        <v>43</v>
      </c>
      <c r="G10" s="126"/>
      <c r="H10" s="18" t="s">
        <v>42</v>
      </c>
      <c r="I10" s="132"/>
      <c r="J10" s="124"/>
      <c r="K10" s="132"/>
      <c r="L10" s="132"/>
      <c r="M10" s="124"/>
      <c r="N10" s="132"/>
      <c r="O10" s="132"/>
      <c r="P10" s="132"/>
      <c r="Q10" s="173"/>
      <c r="R10" s="187"/>
      <c r="S10" s="189"/>
      <c r="T10" s="173"/>
    </row>
    <row r="11" spans="1:20" s="17" customFormat="1" ht="24.95" customHeight="1" x14ac:dyDescent="0.25">
      <c r="A11" s="16">
        <v>1</v>
      </c>
      <c r="B11" s="115" t="s">
        <v>248</v>
      </c>
      <c r="C11" s="116">
        <v>6</v>
      </c>
      <c r="D11" s="14">
        <f>(J11+K11+M11+N11)*C11/F11</f>
        <v>0</v>
      </c>
      <c r="E11" s="13">
        <f>((I11-K11)+(L11-N11)+O11)*C11/F11</f>
        <v>3.76</v>
      </c>
      <c r="F11" s="12">
        <f>G11+H11</f>
        <v>150</v>
      </c>
      <c r="G11" s="12">
        <v>56</v>
      </c>
      <c r="H11" s="11">
        <f>I11+L11+O11</f>
        <v>94</v>
      </c>
      <c r="I11" s="10"/>
      <c r="J11" s="10"/>
      <c r="K11" s="10"/>
      <c r="L11" s="10"/>
      <c r="M11" s="10"/>
      <c r="N11" s="10"/>
      <c r="O11" s="102">
        <v>94</v>
      </c>
      <c r="P11" s="102"/>
      <c r="Q11" s="104" t="s">
        <v>134</v>
      </c>
      <c r="R11" s="215" t="s">
        <v>245</v>
      </c>
      <c r="S11" s="7" t="s">
        <v>271</v>
      </c>
      <c r="T11" s="6" t="s">
        <v>291</v>
      </c>
    </row>
    <row r="12" spans="1:20" s="17" customFormat="1" ht="24.95" customHeight="1" x14ac:dyDescent="0.25">
      <c r="A12" s="16">
        <v>2</v>
      </c>
      <c r="B12" s="115" t="s">
        <v>182</v>
      </c>
      <c r="C12" s="116">
        <v>6</v>
      </c>
      <c r="D12" s="14">
        <f t="shared" ref="D12:D24" si="0">(J12+K12+M12+N12)*C12/F12</f>
        <v>0</v>
      </c>
      <c r="E12" s="13">
        <f t="shared" ref="E12:E24" si="1">((I12-K12)+(L12-N12)+O12)*C12/F12</f>
        <v>3.1666666666666665</v>
      </c>
      <c r="F12" s="12">
        <f t="shared" ref="F12:F17" si="2">G12+H12</f>
        <v>180</v>
      </c>
      <c r="G12" s="12">
        <v>85</v>
      </c>
      <c r="H12" s="11">
        <f t="shared" ref="H12:H17" si="3">I12+L12+O12</f>
        <v>95</v>
      </c>
      <c r="I12" s="10"/>
      <c r="J12" s="10"/>
      <c r="K12" s="10"/>
      <c r="L12" s="10"/>
      <c r="M12" s="10"/>
      <c r="N12" s="10"/>
      <c r="O12" s="102">
        <v>95</v>
      </c>
      <c r="P12" s="102"/>
      <c r="Q12" s="104" t="s">
        <v>134</v>
      </c>
      <c r="R12" s="215" t="s">
        <v>246</v>
      </c>
      <c r="S12" s="7" t="s">
        <v>272</v>
      </c>
      <c r="T12" s="6" t="s">
        <v>174</v>
      </c>
    </row>
    <row r="13" spans="1:20" s="17" customFormat="1" ht="24.95" customHeight="1" x14ac:dyDescent="0.25">
      <c r="A13" s="16">
        <v>3</v>
      </c>
      <c r="B13" s="115" t="s">
        <v>96</v>
      </c>
      <c r="C13" s="116">
        <v>7</v>
      </c>
      <c r="D13" s="14">
        <f t="shared" si="0"/>
        <v>0</v>
      </c>
      <c r="E13" s="13">
        <f t="shared" si="1"/>
        <v>4.4000000000000004</v>
      </c>
      <c r="F13" s="12">
        <f t="shared" si="2"/>
        <v>175</v>
      </c>
      <c r="G13" s="12">
        <v>65</v>
      </c>
      <c r="H13" s="11">
        <f t="shared" si="3"/>
        <v>110</v>
      </c>
      <c r="I13" s="10"/>
      <c r="J13" s="10"/>
      <c r="K13" s="10"/>
      <c r="L13" s="10"/>
      <c r="M13" s="10"/>
      <c r="N13" s="10"/>
      <c r="O13" s="102">
        <v>110</v>
      </c>
      <c r="P13" s="102"/>
      <c r="Q13" s="104" t="s">
        <v>134</v>
      </c>
      <c r="R13" s="215" t="s">
        <v>246</v>
      </c>
      <c r="S13" s="7" t="s">
        <v>262</v>
      </c>
      <c r="T13" s="6" t="s">
        <v>285</v>
      </c>
    </row>
    <row r="14" spans="1:20" s="17" customFormat="1" ht="24.95" customHeight="1" x14ac:dyDescent="0.25">
      <c r="A14" s="16">
        <v>4</v>
      </c>
      <c r="B14" s="115" t="s">
        <v>131</v>
      </c>
      <c r="C14" s="116">
        <v>4</v>
      </c>
      <c r="D14" s="14">
        <f t="shared" si="0"/>
        <v>0</v>
      </c>
      <c r="E14" s="13">
        <f t="shared" si="1"/>
        <v>2.1428571428571428</v>
      </c>
      <c r="F14" s="12">
        <f t="shared" si="2"/>
        <v>112</v>
      </c>
      <c r="G14" s="12">
        <v>52</v>
      </c>
      <c r="H14" s="11">
        <f t="shared" si="3"/>
        <v>60</v>
      </c>
      <c r="I14" s="10"/>
      <c r="J14" s="10"/>
      <c r="K14" s="10"/>
      <c r="L14" s="10"/>
      <c r="M14" s="10"/>
      <c r="N14" s="10"/>
      <c r="O14" s="102">
        <v>60</v>
      </c>
      <c r="P14" s="102"/>
      <c r="Q14" s="104" t="s">
        <v>134</v>
      </c>
      <c r="R14" s="215" t="s">
        <v>246</v>
      </c>
      <c r="S14" s="7" t="s">
        <v>283</v>
      </c>
      <c r="T14" s="6" t="s">
        <v>282</v>
      </c>
    </row>
    <row r="15" spans="1:20" s="17" customFormat="1" ht="24.95" customHeight="1" x14ac:dyDescent="0.25">
      <c r="A15" s="16">
        <v>5</v>
      </c>
      <c r="B15" s="115" t="s">
        <v>122</v>
      </c>
      <c r="C15" s="116">
        <v>10</v>
      </c>
      <c r="D15" s="14">
        <f t="shared" si="0"/>
        <v>0</v>
      </c>
      <c r="E15" s="13">
        <f t="shared" si="1"/>
        <v>5.384615384615385</v>
      </c>
      <c r="F15" s="12">
        <f t="shared" si="2"/>
        <v>260</v>
      </c>
      <c r="G15" s="12">
        <v>120</v>
      </c>
      <c r="H15" s="11">
        <f t="shared" si="3"/>
        <v>140</v>
      </c>
      <c r="I15" s="10"/>
      <c r="J15" s="10"/>
      <c r="K15" s="10"/>
      <c r="L15" s="10"/>
      <c r="M15" s="10"/>
      <c r="N15" s="10"/>
      <c r="O15" s="102">
        <v>140</v>
      </c>
      <c r="P15" s="102"/>
      <c r="Q15" s="104" t="s">
        <v>134</v>
      </c>
      <c r="R15" s="215" t="s">
        <v>246</v>
      </c>
      <c r="S15" s="7" t="s">
        <v>175</v>
      </c>
      <c r="T15" s="6" t="s">
        <v>164</v>
      </c>
    </row>
    <row r="16" spans="1:20" s="17" customFormat="1" ht="24.95" customHeight="1" x14ac:dyDescent="0.25">
      <c r="A16" s="16">
        <v>6</v>
      </c>
      <c r="B16" s="115" t="s">
        <v>99</v>
      </c>
      <c r="C16" s="116">
        <v>6</v>
      </c>
      <c r="D16" s="14">
        <f t="shared" si="0"/>
        <v>0</v>
      </c>
      <c r="E16" s="13">
        <f t="shared" si="1"/>
        <v>3.8461538461538463</v>
      </c>
      <c r="F16" s="12">
        <f t="shared" si="2"/>
        <v>156</v>
      </c>
      <c r="G16" s="12">
        <v>56</v>
      </c>
      <c r="H16" s="11">
        <f t="shared" si="3"/>
        <v>100</v>
      </c>
      <c r="I16" s="10"/>
      <c r="J16" s="10"/>
      <c r="K16" s="10"/>
      <c r="L16" s="10"/>
      <c r="M16" s="10"/>
      <c r="N16" s="10"/>
      <c r="O16" s="102">
        <v>100</v>
      </c>
      <c r="P16" s="102"/>
      <c r="Q16" s="104" t="s">
        <v>134</v>
      </c>
      <c r="R16" s="215" t="s">
        <v>246</v>
      </c>
      <c r="S16" s="7" t="s">
        <v>98</v>
      </c>
      <c r="T16" s="6" t="s">
        <v>219</v>
      </c>
    </row>
    <row r="17" spans="1:20" ht="24.95" customHeight="1" x14ac:dyDescent="0.25">
      <c r="A17" s="16">
        <v>7</v>
      </c>
      <c r="B17" s="214" t="s">
        <v>143</v>
      </c>
      <c r="C17" s="116">
        <v>7</v>
      </c>
      <c r="D17" s="14">
        <f t="shared" si="0"/>
        <v>0</v>
      </c>
      <c r="E17" s="13">
        <f t="shared" si="1"/>
        <v>4.4000000000000004</v>
      </c>
      <c r="F17" s="12">
        <f t="shared" si="2"/>
        <v>175</v>
      </c>
      <c r="G17" s="12">
        <v>65</v>
      </c>
      <c r="H17" s="11">
        <f t="shared" si="3"/>
        <v>110</v>
      </c>
      <c r="I17" s="10"/>
      <c r="J17" s="10"/>
      <c r="K17" s="10"/>
      <c r="L17" s="10"/>
      <c r="M17" s="10"/>
      <c r="N17" s="10"/>
      <c r="O17" s="102">
        <v>110</v>
      </c>
      <c r="P17" s="102"/>
      <c r="Q17" s="104" t="s">
        <v>134</v>
      </c>
      <c r="R17" s="215" t="s">
        <v>246</v>
      </c>
      <c r="S17" s="7" t="s">
        <v>140</v>
      </c>
      <c r="T17" s="6" t="s">
        <v>176</v>
      </c>
    </row>
    <row r="18" spans="1:20" ht="24.95" customHeight="1" x14ac:dyDescent="0.25">
      <c r="A18" s="16">
        <v>8</v>
      </c>
      <c r="B18" s="115" t="s">
        <v>249</v>
      </c>
      <c r="C18" s="116">
        <v>4</v>
      </c>
      <c r="D18" s="14">
        <f t="shared" si="0"/>
        <v>0</v>
      </c>
      <c r="E18" s="13">
        <f t="shared" si="1"/>
        <v>1.84</v>
      </c>
      <c r="F18" s="12">
        <f t="shared" ref="F18:F24" si="4">G18+H18</f>
        <v>100</v>
      </c>
      <c r="G18" s="12">
        <v>54</v>
      </c>
      <c r="H18" s="11">
        <f t="shared" ref="H18:H24" si="5">I18+L18+O18</f>
        <v>46</v>
      </c>
      <c r="I18" s="10"/>
      <c r="J18" s="10"/>
      <c r="K18" s="10"/>
      <c r="L18" s="10"/>
      <c r="M18" s="10"/>
      <c r="N18" s="10"/>
      <c r="O18" s="102">
        <v>46</v>
      </c>
      <c r="P18" s="102"/>
      <c r="Q18" s="104" t="s">
        <v>134</v>
      </c>
      <c r="R18" s="215" t="s">
        <v>245</v>
      </c>
      <c r="S18" s="7" t="s">
        <v>260</v>
      </c>
      <c r="T18" s="6" t="s">
        <v>205</v>
      </c>
    </row>
    <row r="19" spans="1:20" ht="24.95" customHeight="1" x14ac:dyDescent="0.25">
      <c r="A19" s="16">
        <v>9</v>
      </c>
      <c r="B19" s="74" t="s">
        <v>130</v>
      </c>
      <c r="C19" s="11">
        <v>3</v>
      </c>
      <c r="D19" s="14">
        <f t="shared" si="0"/>
        <v>0</v>
      </c>
      <c r="E19" s="13">
        <f t="shared" si="1"/>
        <v>1.6666666666666667</v>
      </c>
      <c r="F19" s="12">
        <f t="shared" si="4"/>
        <v>81</v>
      </c>
      <c r="G19" s="12">
        <v>36</v>
      </c>
      <c r="H19" s="11">
        <f t="shared" si="5"/>
        <v>45</v>
      </c>
      <c r="I19" s="10"/>
      <c r="J19" s="10"/>
      <c r="K19" s="10"/>
      <c r="L19" s="10"/>
      <c r="M19" s="10"/>
      <c r="N19" s="10"/>
      <c r="O19" s="10">
        <v>45</v>
      </c>
      <c r="P19" s="10"/>
      <c r="Q19" s="9" t="s">
        <v>134</v>
      </c>
      <c r="R19" s="8" t="s">
        <v>245</v>
      </c>
      <c r="S19" s="7" t="s">
        <v>177</v>
      </c>
      <c r="T19" s="6" t="s">
        <v>164</v>
      </c>
    </row>
    <row r="20" spans="1:20" ht="24.95" customHeight="1" x14ac:dyDescent="0.25">
      <c r="A20" s="16">
        <v>10</v>
      </c>
      <c r="B20" s="74" t="s">
        <v>145</v>
      </c>
      <c r="C20" s="11">
        <v>3</v>
      </c>
      <c r="D20" s="14">
        <f t="shared" si="0"/>
        <v>0</v>
      </c>
      <c r="E20" s="13">
        <f t="shared" si="1"/>
        <v>2</v>
      </c>
      <c r="F20" s="12">
        <f t="shared" si="4"/>
        <v>75</v>
      </c>
      <c r="G20" s="12">
        <v>25</v>
      </c>
      <c r="H20" s="11">
        <f t="shared" si="5"/>
        <v>50</v>
      </c>
      <c r="I20" s="10"/>
      <c r="J20" s="10"/>
      <c r="K20" s="10"/>
      <c r="L20" s="10"/>
      <c r="M20" s="10"/>
      <c r="N20" s="10"/>
      <c r="O20" s="10">
        <v>50</v>
      </c>
      <c r="P20" s="10"/>
      <c r="Q20" s="9" t="s">
        <v>134</v>
      </c>
      <c r="R20" s="8" t="s">
        <v>1</v>
      </c>
      <c r="S20" s="7" t="s">
        <v>260</v>
      </c>
      <c r="T20" s="6" t="s">
        <v>205</v>
      </c>
    </row>
    <row r="21" spans="1:20" ht="24.95" customHeight="1" x14ac:dyDescent="0.25">
      <c r="A21" s="16">
        <v>11</v>
      </c>
      <c r="B21" s="74" t="s">
        <v>178</v>
      </c>
      <c r="C21" s="11">
        <v>4</v>
      </c>
      <c r="D21" s="14">
        <f t="shared" si="0"/>
        <v>0</v>
      </c>
      <c r="E21" s="13">
        <f t="shared" si="1"/>
        <v>3.4</v>
      </c>
      <c r="F21" s="12">
        <f t="shared" si="4"/>
        <v>100</v>
      </c>
      <c r="G21" s="12">
        <v>15</v>
      </c>
      <c r="H21" s="11">
        <f t="shared" si="5"/>
        <v>85</v>
      </c>
      <c r="I21" s="10"/>
      <c r="J21" s="10"/>
      <c r="K21" s="10"/>
      <c r="L21" s="10"/>
      <c r="M21" s="10"/>
      <c r="N21" s="10"/>
      <c r="O21" s="10">
        <v>85</v>
      </c>
      <c r="P21" s="10"/>
      <c r="Q21" s="104" t="s">
        <v>294</v>
      </c>
      <c r="R21" s="8" t="s">
        <v>1</v>
      </c>
      <c r="S21" s="7" t="s">
        <v>260</v>
      </c>
      <c r="T21" s="6" t="s">
        <v>205</v>
      </c>
    </row>
    <row r="22" spans="1:20" ht="24.95" customHeight="1" x14ac:dyDescent="0.25">
      <c r="A22" s="16">
        <v>12</v>
      </c>
      <c r="B22" s="74" t="s">
        <v>144</v>
      </c>
      <c r="C22" s="11">
        <v>2</v>
      </c>
      <c r="D22" s="14">
        <f t="shared" si="0"/>
        <v>0</v>
      </c>
      <c r="E22" s="13">
        <f t="shared" si="1"/>
        <v>1.2</v>
      </c>
      <c r="F22" s="12">
        <f t="shared" si="4"/>
        <v>50</v>
      </c>
      <c r="G22" s="12">
        <v>20</v>
      </c>
      <c r="H22" s="11">
        <f t="shared" si="5"/>
        <v>30</v>
      </c>
      <c r="I22" s="10"/>
      <c r="J22" s="10"/>
      <c r="K22" s="10"/>
      <c r="L22" s="10">
        <v>30</v>
      </c>
      <c r="M22" s="10"/>
      <c r="N22" s="10"/>
      <c r="O22" s="10"/>
      <c r="P22" s="10"/>
      <c r="Q22" s="9"/>
      <c r="R22" s="8" t="s">
        <v>1</v>
      </c>
      <c r="S22" s="7" t="s">
        <v>140</v>
      </c>
      <c r="T22" s="6" t="s">
        <v>139</v>
      </c>
    </row>
    <row r="23" spans="1:20" ht="24.95" customHeight="1" x14ac:dyDescent="0.25">
      <c r="A23" s="16">
        <v>13</v>
      </c>
      <c r="B23" s="15" t="s">
        <v>223</v>
      </c>
      <c r="C23" s="11">
        <v>1</v>
      </c>
      <c r="D23" s="14">
        <f t="shared" si="0"/>
        <v>0</v>
      </c>
      <c r="E23" s="13">
        <f t="shared" si="1"/>
        <v>0.24</v>
      </c>
      <c r="F23" s="12">
        <f t="shared" si="4"/>
        <v>25</v>
      </c>
      <c r="G23" s="12">
        <v>19</v>
      </c>
      <c r="H23" s="11">
        <f t="shared" si="5"/>
        <v>6</v>
      </c>
      <c r="I23" s="83"/>
      <c r="J23" s="10"/>
      <c r="K23" s="10"/>
      <c r="L23" s="10">
        <v>6</v>
      </c>
      <c r="M23" s="10"/>
      <c r="N23" s="10"/>
      <c r="O23" s="10"/>
      <c r="P23" s="10"/>
      <c r="Q23" s="9"/>
      <c r="R23" s="8" t="s">
        <v>245</v>
      </c>
      <c r="S23" s="7" t="s">
        <v>204</v>
      </c>
      <c r="T23" s="6" t="s">
        <v>162</v>
      </c>
    </row>
    <row r="24" spans="1:20" ht="24.95" customHeight="1" thickBot="1" x14ac:dyDescent="0.3">
      <c r="A24" s="16">
        <v>14</v>
      </c>
      <c r="B24" s="15" t="s">
        <v>229</v>
      </c>
      <c r="C24" s="11">
        <v>1</v>
      </c>
      <c r="D24" s="14">
        <f t="shared" si="0"/>
        <v>0</v>
      </c>
      <c r="E24" s="13">
        <f t="shared" si="1"/>
        <v>0.5</v>
      </c>
      <c r="F24" s="12">
        <f t="shared" si="4"/>
        <v>30</v>
      </c>
      <c r="G24" s="12">
        <v>15</v>
      </c>
      <c r="H24" s="11">
        <f t="shared" si="5"/>
        <v>15</v>
      </c>
      <c r="I24" s="10"/>
      <c r="J24" s="10"/>
      <c r="K24" s="10"/>
      <c r="L24" s="10"/>
      <c r="M24" s="10"/>
      <c r="N24" s="10"/>
      <c r="O24" s="10">
        <v>15</v>
      </c>
      <c r="P24" s="10"/>
      <c r="Q24" s="9" t="s">
        <v>134</v>
      </c>
      <c r="R24" s="8" t="s">
        <v>19</v>
      </c>
      <c r="S24" s="7" t="s">
        <v>287</v>
      </c>
      <c r="T24" s="6" t="s">
        <v>79</v>
      </c>
    </row>
    <row r="25" spans="1:20" ht="24.95" customHeight="1" thickBot="1" x14ac:dyDescent="0.3">
      <c r="A25" s="146" t="s">
        <v>128</v>
      </c>
      <c r="B25" s="147"/>
      <c r="C25" s="31">
        <f>SUM(C11:C24)</f>
        <v>64</v>
      </c>
      <c r="D25" s="31">
        <f t="shared" ref="D25:P25" si="6">SUM(D11:D24)</f>
        <v>0</v>
      </c>
      <c r="E25" s="5">
        <f t="shared" si="6"/>
        <v>37.94695970695971</v>
      </c>
      <c r="F25" s="31">
        <f t="shared" si="6"/>
        <v>1669</v>
      </c>
      <c r="G25" s="31">
        <f t="shared" si="6"/>
        <v>683</v>
      </c>
      <c r="H25" s="31">
        <f t="shared" si="6"/>
        <v>986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36</v>
      </c>
      <c r="M25" s="31">
        <f t="shared" si="6"/>
        <v>0</v>
      </c>
      <c r="N25" s="31">
        <f t="shared" si="6"/>
        <v>0</v>
      </c>
      <c r="O25" s="31">
        <f t="shared" si="6"/>
        <v>950</v>
      </c>
      <c r="P25" s="31">
        <f t="shared" si="6"/>
        <v>0</v>
      </c>
      <c r="Q25" s="4"/>
      <c r="R25" s="3"/>
      <c r="S25" s="2"/>
      <c r="T25" s="1"/>
    </row>
  </sheetData>
  <mergeCells count="42">
    <mergeCell ref="A1:T1"/>
    <mergeCell ref="A2:T2"/>
    <mergeCell ref="A3:T3"/>
    <mergeCell ref="A4:K4"/>
    <mergeCell ref="L4:Q4"/>
    <mergeCell ref="R4:T4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J9:J10"/>
    <mergeCell ref="S6:S8"/>
    <mergeCell ref="T6:T8"/>
    <mergeCell ref="L7:N7"/>
    <mergeCell ref="O7:Q7"/>
    <mergeCell ref="A25:B25"/>
    <mergeCell ref="Q9:Q10"/>
    <mergeCell ref="R9:R10"/>
    <mergeCell ref="S9:S10"/>
    <mergeCell ref="T9:T10"/>
    <mergeCell ref="K9:K10"/>
    <mergeCell ref="L9:L10"/>
    <mergeCell ref="M9:M10"/>
    <mergeCell ref="N9:N10"/>
    <mergeCell ref="O9:O10"/>
    <mergeCell ref="P9:P10"/>
    <mergeCell ref="A9:A10"/>
    <mergeCell ref="B9:B10"/>
    <mergeCell ref="C9:C10"/>
    <mergeCell ref="G9:G10"/>
    <mergeCell ref="I9:I10"/>
  </mergeCells>
  <pageMargins left="0.23622047244094491" right="0.23622047244094491" top="0.74803149606299213" bottom="0.74803149606299213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I rok</vt:lpstr>
      <vt:lpstr>II rok</vt:lpstr>
      <vt:lpstr>III rok</vt:lpstr>
      <vt:lpstr>IV rok</vt:lpstr>
      <vt:lpstr>V rok</vt:lpstr>
      <vt:lpstr>'I rok'!Tytuły_wydruku</vt:lpstr>
      <vt:lpstr>'II rok'!Tytuły_wydruku</vt:lpstr>
      <vt:lpstr>'III rok'!Tytuły_wydruku</vt:lpstr>
      <vt:lpstr>'IV rok'!Tytuły_wydruku</vt:lpstr>
      <vt:lpstr>'V rok'!Tytuły_wydruku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2026-05-13T12:09:36Z</dcterms:modified>
</cp:coreProperties>
</file>