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1049E15-C402-4DF1-B4A1-A16D1671A376}" xr6:coauthVersionLast="36" xr6:coauthVersionMax="36" xr10:uidLastSave="{00000000-0000-0000-0000-000000000000}"/>
  <bookViews>
    <workbookView xWindow="0" yWindow="0" windowWidth="28800" windowHeight="10125" tabRatio="480" activeTab="2" xr2:uid="{00000000-000D-0000-FFFF-FFFF00000000}"/>
  </bookViews>
  <sheets>
    <sheet name="1 rok" sheetId="2" r:id="rId1"/>
    <sheet name="2 rok" sheetId="6" r:id="rId2"/>
    <sheet name="3 rok" sheetId="4" r:id="rId3"/>
  </sheets>
  <definedNames>
    <definedName name="_xlnm.Print_Titles" localSheetId="0">'1 rok'!$6:$8</definedName>
  </definedNames>
  <calcPr calcId="191029"/>
</workbook>
</file>

<file path=xl/calcChain.xml><?xml version="1.0" encoding="utf-8"?>
<calcChain xmlns="http://schemas.openxmlformats.org/spreadsheetml/2006/main">
  <c r="E26" i="4" l="1"/>
  <c r="H40" i="2" l="1"/>
  <c r="H36" i="2"/>
  <c r="F26" i="4" l="1"/>
  <c r="G26" i="4"/>
  <c r="H26" i="4"/>
  <c r="I26" i="4"/>
  <c r="J26" i="4"/>
  <c r="K26" i="4"/>
  <c r="L26" i="4"/>
  <c r="M26" i="4"/>
  <c r="N26" i="4"/>
  <c r="O26" i="4"/>
  <c r="P26" i="4"/>
  <c r="C26" i="4"/>
  <c r="O33" i="6"/>
  <c r="P33" i="6"/>
  <c r="N33" i="6"/>
  <c r="M33" i="6"/>
  <c r="L33" i="6"/>
  <c r="K33" i="6"/>
  <c r="J33" i="6"/>
  <c r="I33" i="6"/>
  <c r="H33" i="6"/>
  <c r="G33" i="6"/>
  <c r="F33" i="6"/>
  <c r="E33" i="6"/>
  <c r="C33" i="6"/>
  <c r="H16" i="6"/>
  <c r="F16" i="6" s="1"/>
  <c r="H20" i="6"/>
  <c r="F20" i="6" s="1"/>
  <c r="P41" i="2"/>
  <c r="O41" i="2"/>
  <c r="N41" i="2"/>
  <c r="M41" i="2"/>
  <c r="L41" i="2"/>
  <c r="K41" i="2"/>
  <c r="J41" i="2"/>
  <c r="I41" i="2"/>
  <c r="G41" i="2"/>
  <c r="D16" i="6" l="1"/>
  <c r="E16" i="6"/>
  <c r="E20" i="6"/>
  <c r="D20" i="6"/>
  <c r="C41" i="2"/>
  <c r="F25" i="4" l="1"/>
  <c r="E25" i="4" s="1"/>
  <c r="D25" i="4" l="1"/>
  <c r="H32" i="6" l="1"/>
  <c r="F32" i="6" s="1"/>
  <c r="E32" i="6" s="1"/>
  <c r="H31" i="6"/>
  <c r="F31" i="6" s="1"/>
  <c r="H30" i="6"/>
  <c r="F30" i="6" s="1"/>
  <c r="E30" i="6" s="1"/>
  <c r="H29" i="6"/>
  <c r="F29" i="6" s="1"/>
  <c r="H28" i="6"/>
  <c r="F28" i="6" s="1"/>
  <c r="H27" i="6"/>
  <c r="F27" i="6" s="1"/>
  <c r="E27" i="6" s="1"/>
  <c r="H26" i="6"/>
  <c r="F26" i="6" s="1"/>
  <c r="H25" i="6"/>
  <c r="F25" i="6" s="1"/>
  <c r="H24" i="6"/>
  <c r="F24" i="6" s="1"/>
  <c r="H23" i="6"/>
  <c r="F23" i="6" s="1"/>
  <c r="H22" i="6"/>
  <c r="F22" i="6" s="1"/>
  <c r="E22" i="6" s="1"/>
  <c r="H21" i="6"/>
  <c r="F40" i="2"/>
  <c r="D40" i="2" s="1"/>
  <c r="H39" i="2"/>
  <c r="F39" i="2" s="1"/>
  <c r="E39" i="2" s="1"/>
  <c r="H38" i="2"/>
  <c r="F38" i="2" s="1"/>
  <c r="E38" i="2" s="1"/>
  <c r="H37" i="2"/>
  <c r="F37" i="2" s="1"/>
  <c r="E36" i="2"/>
  <c r="D36" i="2"/>
  <c r="H35" i="2"/>
  <c r="F35" i="2" s="1"/>
  <c r="D35" i="2" s="1"/>
  <c r="H34" i="2"/>
  <c r="F34" i="2" s="1"/>
  <c r="H33" i="2"/>
  <c r="F33" i="2" s="1"/>
  <c r="E33" i="2" s="1"/>
  <c r="H32" i="2"/>
  <c r="F32" i="2" s="1"/>
  <c r="H31" i="2"/>
  <c r="F31" i="2" s="1"/>
  <c r="H30" i="2"/>
  <c r="F30" i="2" s="1"/>
  <c r="E30" i="2" s="1"/>
  <c r="H29" i="2"/>
  <c r="F29" i="2" s="1"/>
  <c r="H28" i="2"/>
  <c r="F28" i="2" s="1"/>
  <c r="H27" i="2"/>
  <c r="F27" i="2" s="1"/>
  <c r="E27" i="2" s="1"/>
  <c r="H26" i="2"/>
  <c r="F26" i="2" s="1"/>
  <c r="D26" i="2" s="1"/>
  <c r="H25" i="2"/>
  <c r="E35" i="2" l="1"/>
  <c r="D32" i="2"/>
  <c r="E32" i="2"/>
  <c r="E29" i="2"/>
  <c r="D29" i="2"/>
  <c r="E37" i="2"/>
  <c r="D37" i="2"/>
  <c r="E26" i="2"/>
  <c r="E40" i="2"/>
  <c r="E23" i="6"/>
  <c r="D23" i="6"/>
  <c r="D31" i="6"/>
  <c r="E31" i="6"/>
  <c r="D29" i="6"/>
  <c r="E29" i="6"/>
  <c r="E24" i="6"/>
  <c r="D24" i="6"/>
  <c r="E28" i="6"/>
  <c r="D28" i="6"/>
  <c r="E25" i="6"/>
  <c r="D25" i="6"/>
  <c r="D26" i="6"/>
  <c r="E26" i="6"/>
  <c r="F21" i="6"/>
  <c r="D22" i="6"/>
  <c r="D27" i="6"/>
  <c r="D30" i="6"/>
  <c r="D32" i="6"/>
  <c r="E28" i="2"/>
  <c r="D28" i="2"/>
  <c r="E31" i="2"/>
  <c r="D31" i="2"/>
  <c r="E34" i="2"/>
  <c r="D34" i="2"/>
  <c r="F25" i="2"/>
  <c r="D27" i="2"/>
  <c r="D30" i="2"/>
  <c r="D33" i="2"/>
  <c r="D38" i="2"/>
  <c r="D39" i="2"/>
  <c r="H24" i="4"/>
  <c r="F24" i="4" l="1"/>
  <c r="E21" i="6"/>
  <c r="D21" i="6"/>
  <c r="E25" i="2"/>
  <c r="D25" i="2"/>
  <c r="D24" i="4"/>
  <c r="E24" i="4"/>
  <c r="H12" i="4" l="1"/>
  <c r="F12" i="4" s="1"/>
  <c r="E12" i="4" l="1"/>
  <c r="D12" i="4"/>
  <c r="H23" i="4" l="1"/>
  <c r="F23" i="4" s="1"/>
  <c r="H22" i="4"/>
  <c r="F22" i="4" s="1"/>
  <c r="H21" i="4"/>
  <c r="F21" i="4" s="1"/>
  <c r="H20" i="4"/>
  <c r="F20" i="4" s="1"/>
  <c r="H19" i="4"/>
  <c r="F19" i="4" s="1"/>
  <c r="H18" i="4"/>
  <c r="F18" i="4" s="1"/>
  <c r="H17" i="4"/>
  <c r="F17" i="4" s="1"/>
  <c r="H16" i="4"/>
  <c r="F16" i="4" s="1"/>
  <c r="H15" i="4"/>
  <c r="F15" i="4" s="1"/>
  <c r="H14" i="4"/>
  <c r="F14" i="4" s="1"/>
  <c r="H13" i="4"/>
  <c r="F13" i="4" s="1"/>
  <c r="H11" i="4"/>
  <c r="E16" i="4" l="1"/>
  <c r="D16" i="4"/>
  <c r="E20" i="4"/>
  <c r="D20" i="4"/>
  <c r="E22" i="4"/>
  <c r="D22" i="4"/>
  <c r="D14" i="4"/>
  <c r="E14" i="4"/>
  <c r="E18" i="4"/>
  <c r="D18" i="4"/>
  <c r="E13" i="4"/>
  <c r="D13" i="4"/>
  <c r="E15" i="4"/>
  <c r="D15" i="4"/>
  <c r="E17" i="4"/>
  <c r="D17" i="4"/>
  <c r="E19" i="4"/>
  <c r="D19" i="4"/>
  <c r="E21" i="4"/>
  <c r="D21" i="4"/>
  <c r="E23" i="4"/>
  <c r="D23" i="4"/>
  <c r="F11" i="4"/>
  <c r="D26" i="4" l="1"/>
  <c r="E11" i="4"/>
  <c r="D11" i="4"/>
  <c r="H19" i="6" l="1"/>
  <c r="F19" i="6" s="1"/>
  <c r="H18" i="6"/>
  <c r="F18" i="6" s="1"/>
  <c r="H17" i="6"/>
  <c r="F17" i="6" s="1"/>
  <c r="H15" i="6"/>
  <c r="F15" i="6" s="1"/>
  <c r="H14" i="6"/>
  <c r="F14" i="6" s="1"/>
  <c r="H13" i="6"/>
  <c r="F13" i="6" s="1"/>
  <c r="H12" i="6"/>
  <c r="F12" i="6" s="1"/>
  <c r="H11" i="6"/>
  <c r="D12" i="6" l="1"/>
  <c r="E12" i="6"/>
  <c r="E14" i="6"/>
  <c r="D14" i="6"/>
  <c r="E18" i="6"/>
  <c r="D18" i="6"/>
  <c r="E13" i="6"/>
  <c r="D13" i="6"/>
  <c r="E15" i="6"/>
  <c r="D15" i="6"/>
  <c r="E17" i="6"/>
  <c r="D17" i="6"/>
  <c r="E19" i="6"/>
  <c r="D19" i="6"/>
  <c r="F11" i="6"/>
  <c r="D33" i="6" l="1"/>
  <c r="D11" i="6"/>
  <c r="E11" i="6"/>
  <c r="H11" i="2" l="1"/>
  <c r="H13" i="2" l="1"/>
  <c r="F13" i="2" s="1"/>
  <c r="H14" i="2"/>
  <c r="F14" i="2" s="1"/>
  <c r="H12" i="2"/>
  <c r="F12" i="2" s="1"/>
  <c r="H15" i="2"/>
  <c r="F15" i="2" s="1"/>
  <c r="D15" i="2" s="1"/>
  <c r="H16" i="2"/>
  <c r="F16" i="2" s="1"/>
  <c r="D16" i="2" s="1"/>
  <c r="H17" i="2"/>
  <c r="F17" i="2" s="1"/>
  <c r="H18" i="2"/>
  <c r="F18" i="2" s="1"/>
  <c r="E18" i="2" s="1"/>
  <c r="H19" i="2"/>
  <c r="F19" i="2" s="1"/>
  <c r="D19" i="2" s="1"/>
  <c r="H21" i="2"/>
  <c r="H22" i="2"/>
  <c r="F22" i="2" s="1"/>
  <c r="D22" i="2" s="1"/>
  <c r="H24" i="2"/>
  <c r="F24" i="2" s="1"/>
  <c r="F11" i="2"/>
  <c r="F21" i="2" l="1"/>
  <c r="E21" i="2" s="1"/>
  <c r="D11" i="2"/>
  <c r="F41" i="2"/>
  <c r="H41" i="2"/>
  <c r="E24" i="2"/>
  <c r="D24" i="2"/>
  <c r="E20" i="2"/>
  <c r="D20" i="2"/>
  <c r="E17" i="2"/>
  <c r="D17" i="2"/>
  <c r="E22" i="2"/>
  <c r="D21" i="2"/>
  <c r="E19" i="2"/>
  <c r="D18" i="2"/>
  <c r="E16" i="2"/>
  <c r="E15" i="2"/>
  <c r="D14" i="2"/>
  <c r="E13" i="2"/>
  <c r="D13" i="2"/>
  <c r="E11" i="2"/>
  <c r="E14" i="2"/>
  <c r="E12" i="2"/>
  <c r="D12" i="2"/>
  <c r="E41" i="2" l="1"/>
  <c r="D41" i="2"/>
</calcChain>
</file>

<file path=xl/sharedStrings.xml><?xml version="1.0" encoding="utf-8"?>
<sst xmlns="http://schemas.openxmlformats.org/spreadsheetml/2006/main" count="424" uniqueCount="197">
  <si>
    <t xml:space="preserve">RAMOWY PLAN STUDIÓW </t>
  </si>
  <si>
    <t>wykłady</t>
  </si>
  <si>
    <t>seminaria</t>
  </si>
  <si>
    <t>ćwiczenia</t>
  </si>
  <si>
    <t>ECTS</t>
  </si>
  <si>
    <t>forma zaliczenia</t>
  </si>
  <si>
    <t>koordynator zajęć/grupy zajęć</t>
  </si>
  <si>
    <t>w tym e-learning</t>
  </si>
  <si>
    <t>kategoria ćwiczeń</t>
  </si>
  <si>
    <t>łaczna liczba godzin w.</t>
  </si>
  <si>
    <t>łączna liczba godzin s.</t>
  </si>
  <si>
    <t>łaczna liczba godzin ćw.</t>
  </si>
  <si>
    <t>zajęcia/grupy zajęć</t>
  </si>
  <si>
    <t>xxx</t>
  </si>
  <si>
    <t>l.p.</t>
  </si>
  <si>
    <t>liczba godzin samodzielnej pracy studenta</t>
  </si>
  <si>
    <t>w tym metodą symulacji</t>
  </si>
  <si>
    <t>łączna liczba godzin zajęć</t>
  </si>
  <si>
    <t>zajęcia</t>
  </si>
  <si>
    <t xml:space="preserve">łączna liczba godzin 
</t>
  </si>
  <si>
    <t>w tym ECTS zajęć z bezpośrednim udziałem nauczycieli/ prowadzących zajęcia</t>
  </si>
  <si>
    <t>B</t>
  </si>
  <si>
    <t>dane z kolumn:
7+8</t>
  </si>
  <si>
    <t>w tym online</t>
  </si>
  <si>
    <t>w tym ECTS 
zajęć z wykorzystaniem metod i technik kształcenia na odległość</t>
  </si>
  <si>
    <t>dane z kolumn: (10+11+13+14)x3:6</t>
  </si>
  <si>
    <t>dane z kolumn:
9+12+15</t>
  </si>
  <si>
    <t xml:space="preserve">dane z kolumn: 
[(9-11) + (12-14) + 15] x 3:6 </t>
  </si>
  <si>
    <t>Wydział: Medyczny</t>
  </si>
  <si>
    <t>forma studiów: stacjonarne</t>
  </si>
  <si>
    <t>zaliczenie</t>
  </si>
  <si>
    <t>egzamin</t>
  </si>
  <si>
    <r>
      <t xml:space="preserve">jednostka </t>
    </r>
    <r>
      <rPr>
        <b/>
        <u/>
        <sz val="8"/>
        <color theme="1"/>
        <rFont val="Calibri"/>
        <family val="2"/>
        <charset val="238"/>
        <scheme val="minor"/>
      </rPr>
      <t>prowadząca</t>
    </r>
  </si>
  <si>
    <t>KIERUNEK STUDIÓW: Dietetyka</t>
  </si>
  <si>
    <t>łączna liczba semestrów: 6</t>
  </si>
  <si>
    <t>Anatomia człowieka</t>
  </si>
  <si>
    <t>Biochemia ogólna</t>
  </si>
  <si>
    <t>Biochemia żywności</t>
  </si>
  <si>
    <t>Chemia analityczna i żywności</t>
  </si>
  <si>
    <t>Wiedza o żywności i żywieniu</t>
  </si>
  <si>
    <t>Technologie informacyjne</t>
  </si>
  <si>
    <t>Wychowanie fizyczne</t>
  </si>
  <si>
    <t>A</t>
  </si>
  <si>
    <t>Katedra i Zakład Anatomii Prawidłowej</t>
  </si>
  <si>
    <t xml:space="preserve">Sobański Jarosław dr n. med. </t>
  </si>
  <si>
    <t>Katedra i Zakład Biochemii i Biologii Molekularnej</t>
  </si>
  <si>
    <t xml:space="preserve">Jagodziński Paweł prof. dr hab. </t>
  </si>
  <si>
    <t>Zakład Immunobiologii</t>
  </si>
  <si>
    <t xml:space="preserve">Żurawski Jakub dr hab. n. o zdr. </t>
  </si>
  <si>
    <t>Katedra i Zakład Chemii Medycznej i Medycyny Laboratoryjnej</t>
  </si>
  <si>
    <t xml:space="preserve">Pioruńska-Mikołajczak Anna dr n. przyr. </t>
  </si>
  <si>
    <t>Katedra i Zakład Fizjologii</t>
  </si>
  <si>
    <t xml:space="preserve">Korek Emilia dr n. med. </t>
  </si>
  <si>
    <t>Katedra i Zakład Bromatologii</t>
  </si>
  <si>
    <t xml:space="preserve">Przysławski Juliusz prof. dr hab. n. farm. </t>
  </si>
  <si>
    <t>Zakład Medycyny Środowiskowej</t>
  </si>
  <si>
    <t xml:space="preserve">Poniedziałek Barbara dr hab. n. med. </t>
  </si>
  <si>
    <t>Katedra i Zakład Psychologii Klinicznej</t>
  </si>
  <si>
    <t xml:space="preserve">Mojs Ewa prof. dr hab. n. o zdr. </t>
  </si>
  <si>
    <t>Zakład Filozofii Medycyny i Bioetyki</t>
  </si>
  <si>
    <t xml:space="preserve">Rzymska Izabela dr n. med. </t>
  </si>
  <si>
    <t>Zakład Bioinformatyki i Biologii Obliczeniowej</t>
  </si>
  <si>
    <t>Inspektorat BHP</t>
  </si>
  <si>
    <t xml:space="preserve">Radek Arkadiusz mgr </t>
  </si>
  <si>
    <t>Biblioteka Główna UMP</t>
  </si>
  <si>
    <t xml:space="preserve">Kotlarek-Naskręt Magdalena mgr </t>
  </si>
  <si>
    <t>Nowosadko Maria dr n. teol.</t>
  </si>
  <si>
    <t>Studium Języków Obcych</t>
  </si>
  <si>
    <t>Przybylski Janusz dr n. biol.</t>
  </si>
  <si>
    <t>Studium Wychowania Fizycznego i Sportu</t>
  </si>
  <si>
    <t>Szkolenie BHP</t>
  </si>
  <si>
    <t xml:space="preserve">Przysposobienie biblioteczne </t>
  </si>
  <si>
    <t>Genetyka</t>
  </si>
  <si>
    <t>Katedra i Zakład Genetyki Medycznej</t>
  </si>
  <si>
    <t>Mikrobiologia ogólna i żywności</t>
  </si>
  <si>
    <t>Katedra i Zakład Mikrobiologii Lekarskiej</t>
  </si>
  <si>
    <t xml:space="preserve">Karpiński Tomasz dr hab. n. med. </t>
  </si>
  <si>
    <t>Podstawy diagnostyki laboratoryjnej</t>
  </si>
  <si>
    <t>C</t>
  </si>
  <si>
    <t>Klinika Gastroenterologii Dziecięcej i Chorób Metabolicznych</t>
  </si>
  <si>
    <t xml:space="preserve">Walkowiak Jarosław prof. dr hab. n.med. </t>
  </si>
  <si>
    <t>Fizjologia żywienia człowieka</t>
  </si>
  <si>
    <t>Żywienie człowieka zdrowego</t>
  </si>
  <si>
    <t>Katedra i Zakład Leczenia Otyłości, Zaburzeń Metabolicznych oraz Dietetyki Klinicznej</t>
  </si>
  <si>
    <t xml:space="preserve">Bolesławska Izabela dr n. farm. </t>
  </si>
  <si>
    <t>Zakład Terapii Zajęciowej</t>
  </si>
  <si>
    <t xml:space="preserve">Cylkowska-Nowak Mirosława Anna dr n. hum. </t>
  </si>
  <si>
    <t>Biologiczne podstawy zachowań</t>
  </si>
  <si>
    <t xml:space="preserve">Rzymski Piotr dr hab. n. med. </t>
  </si>
  <si>
    <t>Katedra i Zakład Historii i Filozofii Nauk Medycznych</t>
  </si>
  <si>
    <t>Fakultety</t>
  </si>
  <si>
    <t>Praktyki studenckie (wakacje)</t>
  </si>
  <si>
    <t>rok studiów: II</t>
  </si>
  <si>
    <t xml:space="preserve">Farmakologia i  farmakoterapia </t>
  </si>
  <si>
    <t>Katedra i Zakład Farmacji Klinicznej i Biofarmacji</t>
  </si>
  <si>
    <t xml:space="preserve">Higiena i toksykologia </t>
  </si>
  <si>
    <t>Katedra i Zakład Toksykologii</t>
  </si>
  <si>
    <t xml:space="preserve">Kowalówka-Zawieja Joanna dr n.farm. </t>
  </si>
  <si>
    <t>Kliniczny zarys chorób</t>
  </si>
  <si>
    <t>Klinika Hipertensjologii, Angiologii i Chorób Wewnętrznych</t>
  </si>
  <si>
    <t xml:space="preserve">Rutz-Danielczak Aleksandra dr n. med. </t>
  </si>
  <si>
    <t>Żywienie człowieka chorego</t>
  </si>
  <si>
    <t xml:space="preserve">Dietetyka pediatryczna </t>
  </si>
  <si>
    <t>Analiza i ocena jakości żywienia</t>
  </si>
  <si>
    <t>Zakład Epidemiologii i Higieny</t>
  </si>
  <si>
    <t xml:space="preserve">Biostatystyka </t>
  </si>
  <si>
    <t>Dietetyka oparta na faktach</t>
  </si>
  <si>
    <t>Katedra i Klinika Medycyny Paliatywnej</t>
  </si>
  <si>
    <t xml:space="preserve">Wieczorowska-Tobis Katarzyna prof. dr hab. n.med. </t>
  </si>
  <si>
    <t>Dietetyka gerontologiczna</t>
  </si>
  <si>
    <t>Żywienie w chorobach endokrynologicznych</t>
  </si>
  <si>
    <t>Katedra i Klinika Gastroenterologii, Dietetyki i Chorób Wewnętrznych</t>
  </si>
  <si>
    <t xml:space="preserve">Swora-Cwynar Ewelina dr n. med. </t>
  </si>
  <si>
    <t>Techniki edukacji dietetycznej</t>
  </si>
  <si>
    <t>Bezpieczeństwo żywności</t>
  </si>
  <si>
    <t>Medyczna informacja naukowa</t>
  </si>
  <si>
    <t xml:space="preserve">Miller-Kasprzak Ewa dr n. med. </t>
  </si>
  <si>
    <t>Podstawy etyki dla dietetyka</t>
  </si>
  <si>
    <t>Język obcy: A. Angielski/ B. Niemiecki</t>
  </si>
  <si>
    <t>Fakultet</t>
  </si>
  <si>
    <t>rok studiów: III</t>
  </si>
  <si>
    <t>Fizjologia żucia</t>
  </si>
  <si>
    <t>Katedra i Klinika Chirurgii Stomatologicznej i Periodontologii</t>
  </si>
  <si>
    <t xml:space="preserve">Wyganowska-Świątkowska Marzena prof. dr hab. </t>
  </si>
  <si>
    <t>Choroby zakaźne</t>
  </si>
  <si>
    <t>Alergie i nietolerancje pokarmowe</t>
  </si>
  <si>
    <t>Dietoterapia w zaburzeniach układu endokrynologicznego u dzieci i młodzieży</t>
  </si>
  <si>
    <t>Programowanie żywieniowe</t>
  </si>
  <si>
    <t>Nowoczesne technologie w dietetyce</t>
  </si>
  <si>
    <t>Zakład Organizacji i Zarządzania w Opiece Zdrowotnej</t>
  </si>
  <si>
    <t>Pagórski Piotr dr n. ekon.</t>
  </si>
  <si>
    <t>Podstawy pierwszej pomocy medycznej</t>
  </si>
  <si>
    <t>Zakład Medycyny Ratunkowej</t>
  </si>
  <si>
    <t xml:space="preserve">Panieński Paweł dr n. med. </t>
  </si>
  <si>
    <t>Umiejętności społeczne w dietetyce</t>
  </si>
  <si>
    <t>Praktyki studenckie</t>
  </si>
  <si>
    <t>Szkolenie z Praw i obowiązków Studenta</t>
  </si>
  <si>
    <t>Czochralska-Duszyńska Agata dr.</t>
  </si>
  <si>
    <t>dr Małgorzata Jamka</t>
  </si>
  <si>
    <t>dr Marta Pełczyńska</t>
  </si>
  <si>
    <t>dr hab..Monika Szulińska</t>
  </si>
  <si>
    <t>dr Matylda Kręgielska-Narożna</t>
  </si>
  <si>
    <t>dr hab.. Monika Szulińska</t>
  </si>
  <si>
    <t>Zakład Med.. Środowiskowej</t>
  </si>
  <si>
    <t>Klinika Diabetologii, Auksologii  i Otyłości Wieku Rozwojowego</t>
  </si>
  <si>
    <t>dr hab Piotr Rzymski, prof.. UMP</t>
  </si>
  <si>
    <t>Ulatowska-Szostak Ewa dr.</t>
  </si>
  <si>
    <t>Rada Uczelniana Samorządu Studenckiego</t>
  </si>
  <si>
    <t>Suplementy diety - analiza</t>
  </si>
  <si>
    <t>rok studiów: pierwszy</t>
  </si>
  <si>
    <t>dr Małgorzta Jamka</t>
  </si>
  <si>
    <t>dr hab.. Jakub Żurawski</t>
  </si>
  <si>
    <t>Prawo i ekonomika w ochronie zdrowia</t>
  </si>
  <si>
    <t>RAZEM 3 ROK:</t>
  </si>
  <si>
    <t>semestr: 5 i 6</t>
  </si>
  <si>
    <t>RAZEM 1 ROK</t>
  </si>
  <si>
    <t>semestr: 1 i 2</t>
  </si>
  <si>
    <t>semestr: 3 i 4</t>
  </si>
  <si>
    <t>RAZEM 2 ROK</t>
  </si>
  <si>
    <t>dr Katarzyna Pękacka-Falkowska</t>
  </si>
  <si>
    <t>prof. dr hab. Paweł Bogdański</t>
  </si>
  <si>
    <t>dr Halina Bogusz</t>
  </si>
  <si>
    <t>K. Włodarczyk</t>
  </si>
  <si>
    <t>dr n, med.. Agnieszka Seraszek-Jaros</t>
  </si>
  <si>
    <t>Fizjologia człowieka</t>
  </si>
  <si>
    <t>Kowalówka Magdalena dr n. roln.</t>
  </si>
  <si>
    <t>Przygotowanie do egzaminu dyplomowego</t>
  </si>
  <si>
    <t>dr Bogna Skowrońska</t>
  </si>
  <si>
    <t>dr Joanna Stanisławska-Rudowicz</t>
  </si>
  <si>
    <t>dr Katarzyna Wołyńska</t>
  </si>
  <si>
    <t xml:space="preserve"> dr Agata Czochralska-Duszyńska</t>
  </si>
  <si>
    <t>poziom studiów: pierwszego stopnia r.a. 26/27</t>
  </si>
  <si>
    <t>nabor w r.a.: 2026/2027</t>
  </si>
  <si>
    <t>poziom studiów: pierwszego stopnia r.a. 2027/28</t>
  </si>
  <si>
    <t>nabór w r.a.: 2026/2027</t>
  </si>
  <si>
    <t>poziom studiów: pierwszego stopnia 2028/2029</t>
  </si>
  <si>
    <t>Wiśniewska-Leśków Sylwia mgr</t>
  </si>
  <si>
    <t>dr n. med. Agnieszka Seraszek-Jaros</t>
  </si>
  <si>
    <t>dr Marta Pelczyńska</t>
  </si>
  <si>
    <t>dr n. med. Patrycja Krzyżanowska-Jankowska</t>
  </si>
  <si>
    <t>A. Psychologia ogólna/ B. Psychologia w dietetyce</t>
  </si>
  <si>
    <t>A. Filozofia i podstawy etyki/ B. Człowiek, umysł i kompetencje moralne</t>
  </si>
  <si>
    <t>A. Technologia żywnosci i potraw oraz towaroznastwo/  B. Metody i organizacja produkcji żywności</t>
  </si>
  <si>
    <t xml:space="preserve">Wprowadzenie do zajęć praktycznych: A. Na oddziale szpitalnym/B. W poradni specjalistycznej </t>
  </si>
  <si>
    <t>A. Podstawy pedagogiki/ B. Podstawy andragogiki</t>
  </si>
  <si>
    <t>A. Komunikacja w dietetyce/ B. Podstawy relacji w dietoterapii</t>
  </si>
  <si>
    <t>A. Historia dietetyki/ B. Dietetyka w medycynie i kulturze</t>
  </si>
  <si>
    <t>A. Ekologia człowieka/ B. Zdrowie środowiskowe</t>
  </si>
  <si>
    <t>A. Parazytologia medyczna/ B.Pasożytnicze choroby odzwierzęce i tropikalne</t>
  </si>
  <si>
    <t>A. Żywienie w sporcie i rekreacji/ B. Żywieniowe uwarunkowania wysiłku fizycznego</t>
  </si>
  <si>
    <t>A. Organizacja pracy ze szczególnym uwzględnieniem aspektów społecznych/ B. Organizacja pracy ze szczególnym uwzględnieniem aspektów prawnych</t>
  </si>
  <si>
    <t>A. Anty-aging w dietetyce/ B. Modyfikowanie tempa starzenia</t>
  </si>
  <si>
    <t>A.Podstawy przedsiębiorczości / B. Pieniądz i jego ewidencja w procesie kierowania małą firmą</t>
  </si>
  <si>
    <t>A. Dietoterapia w praktyce klinicznej / B. Dietoterapia w rzadko występujących jednostkach chorobowych</t>
  </si>
  <si>
    <t>nabór w r.akad. 2026/2027</t>
  </si>
  <si>
    <t>Kliniczny zarys chorób (Z)</t>
  </si>
  <si>
    <t>Kliniczny zarys chorób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</si>
</sst>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44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9" fillId="3" borderId="49" xfId="0" applyFont="1" applyFill="1" applyBorder="1"/>
    <xf numFmtId="0" fontId="9" fillId="3" borderId="9" xfId="0" applyFont="1" applyFill="1" applyBorder="1"/>
    <xf numFmtId="0" fontId="7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8" fillId="3" borderId="26" xfId="0" applyNumberFormat="1" applyFont="1" applyFill="1" applyBorder="1" applyAlignment="1">
      <alignment horizontal="center"/>
    </xf>
    <xf numFmtId="0" fontId="0" fillId="0" borderId="0" xfId="0" applyNumberFormat="1"/>
    <xf numFmtId="0" fontId="14" fillId="0" borderId="58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24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/>
    </xf>
    <xf numFmtId="0" fontId="5" fillId="2" borderId="2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0" borderId="16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7" xfId="1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/>
    </xf>
    <xf numFmtId="0" fontId="14" fillId="0" borderId="24" xfId="0" applyFont="1" applyBorder="1" applyAlignment="1">
      <alignment horizontal="left" wrapText="1"/>
    </xf>
    <xf numFmtId="0" fontId="5" fillId="0" borderId="5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5" fillId="0" borderId="40" xfId="0" applyFont="1" applyBorder="1" applyAlignment="1">
      <alignment horizontal="center" vertical="center" wrapText="1"/>
    </xf>
    <xf numFmtId="0" fontId="16" fillId="3" borderId="49" xfId="0" applyFont="1" applyFill="1" applyBorder="1"/>
    <xf numFmtId="0" fontId="7" fillId="0" borderId="0" xfId="0" applyFont="1"/>
    <xf numFmtId="0" fontId="3" fillId="0" borderId="54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3" fillId="2" borderId="17" xfId="1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3" fontId="5" fillId="0" borderId="40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2" borderId="1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17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2" fontId="8" fillId="3" borderId="26" xfId="0" applyNumberFormat="1" applyFont="1" applyFill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15" fillId="2" borderId="40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6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20" fillId="2" borderId="42" xfId="0" applyFont="1" applyFill="1" applyBorder="1" applyAlignment="1">
      <alignment horizontal="center" vertical="center" wrapText="1"/>
    </xf>
    <xf numFmtId="0" fontId="22" fillId="2" borderId="16" xfId="0" applyNumberFormat="1" applyFont="1" applyFill="1" applyBorder="1" applyAlignment="1">
      <alignment horizontal="center" vertical="center" wrapText="1"/>
    </xf>
    <xf numFmtId="2" fontId="22" fillId="2" borderId="8" xfId="0" applyNumberFormat="1" applyFont="1" applyFill="1" applyBorder="1" applyAlignment="1">
      <alignment horizontal="center" vertical="center" wrapText="1"/>
    </xf>
    <xf numFmtId="2" fontId="22" fillId="2" borderId="17" xfId="1" applyNumberFormat="1" applyFont="1" applyFill="1" applyBorder="1" applyAlignment="1">
      <alignment horizontal="center" vertical="center" wrapText="1"/>
    </xf>
    <xf numFmtId="0" fontId="22" fillId="2" borderId="18" xfId="0" applyNumberFormat="1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/>
    </xf>
    <xf numFmtId="0" fontId="24" fillId="2" borderId="0" xfId="0" applyFont="1" applyFill="1"/>
    <xf numFmtId="0" fontId="19" fillId="0" borderId="40" xfId="0" applyFont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/>
    </xf>
    <xf numFmtId="0" fontId="5" fillId="2" borderId="25" xfId="0" applyFont="1" applyFill="1" applyBorder="1" applyAlignment="1">
      <alignment horizontal="left" wrapText="1"/>
    </xf>
    <xf numFmtId="0" fontId="23" fillId="2" borderId="25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 vertical="center" wrapText="1"/>
    </xf>
    <xf numFmtId="0" fontId="20" fillId="2" borderId="41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left" vertical="center" wrapText="1"/>
    </xf>
    <xf numFmtId="0" fontId="25" fillId="4" borderId="4" xfId="0" applyNumberFormat="1" applyFont="1" applyFill="1" applyBorder="1" applyAlignment="1">
      <alignment horizontal="center" vertical="center" wrapText="1"/>
    </xf>
    <xf numFmtId="0" fontId="25" fillId="4" borderId="5" xfId="0" applyNumberFormat="1" applyFont="1" applyFill="1" applyBorder="1" applyAlignment="1">
      <alignment horizontal="center" vertical="center" wrapText="1"/>
    </xf>
    <xf numFmtId="0" fontId="25" fillId="4" borderId="48" xfId="0" applyNumberFormat="1" applyFont="1" applyFill="1" applyBorder="1" applyAlignment="1">
      <alignment horizontal="center" vertical="center" wrapText="1"/>
    </xf>
    <xf numFmtId="0" fontId="25" fillId="4" borderId="3" xfId="0" applyNumberFormat="1" applyFont="1" applyFill="1" applyBorder="1" applyAlignment="1">
      <alignment horizontal="center" vertical="center" wrapText="1"/>
    </xf>
    <xf numFmtId="0" fontId="19" fillId="4" borderId="22" xfId="0" applyNumberFormat="1" applyFont="1" applyFill="1" applyBorder="1" applyAlignment="1">
      <alignment horizontal="center" vertical="center" wrapText="1"/>
    </xf>
    <xf numFmtId="0" fontId="19" fillId="4" borderId="30" xfId="0" applyNumberFormat="1" applyFont="1" applyFill="1" applyBorder="1" applyAlignment="1">
      <alignment horizontal="center" vertical="center" wrapText="1"/>
    </xf>
    <xf numFmtId="0" fontId="19" fillId="4" borderId="37" xfId="0" applyNumberFormat="1" applyFont="1" applyFill="1" applyBorder="1" applyAlignment="1">
      <alignment horizontal="center" vertical="center" wrapText="1"/>
    </xf>
    <xf numFmtId="0" fontId="19" fillId="4" borderId="2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2" fontId="22" fillId="0" borderId="8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center"/>
    </xf>
    <xf numFmtId="0" fontId="3" fillId="2" borderId="19" xfId="0" applyNumberFormat="1" applyFont="1" applyFill="1" applyBorder="1" applyAlignment="1">
      <alignment horizontal="center"/>
    </xf>
    <xf numFmtId="0" fontId="21" fillId="2" borderId="58" xfId="0" applyFont="1" applyFill="1" applyBorder="1" applyAlignment="1">
      <alignment horizontal="left" wrapText="1"/>
    </xf>
    <xf numFmtId="0" fontId="22" fillId="2" borderId="8" xfId="0" applyNumberFormat="1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left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left"/>
    </xf>
    <xf numFmtId="0" fontId="26" fillId="2" borderId="24" xfId="0" applyFont="1" applyFill="1" applyBorder="1"/>
    <xf numFmtId="0" fontId="3" fillId="0" borderId="19" xfId="0" applyNumberFormat="1" applyFont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6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19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vertical="center"/>
    </xf>
    <xf numFmtId="0" fontId="24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0" fontId="8" fillId="0" borderId="8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5" fillId="4" borderId="3" xfId="0" applyNumberFormat="1" applyFont="1" applyFill="1" applyBorder="1" applyAlignment="1">
      <alignment horizontal="center" vertical="center" wrapText="1"/>
    </xf>
    <xf numFmtId="0" fontId="25" fillId="4" borderId="21" xfId="0" applyNumberFormat="1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5" fillId="0" borderId="34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5" fillId="0" borderId="35" xfId="0" applyFont="1" applyBorder="1" applyAlignment="1">
      <alignment horizontal="left" wrapText="1"/>
    </xf>
    <xf numFmtId="0" fontId="5" fillId="0" borderId="4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48" xfId="0" applyNumberFormat="1" applyFont="1" applyFill="1" applyBorder="1" applyAlignment="1">
      <alignment horizontal="center" vertical="center" wrapText="1"/>
    </xf>
    <xf numFmtId="0" fontId="5" fillId="3" borderId="19" xfId="0" applyNumberFormat="1" applyFont="1" applyFill="1" applyBorder="1" applyAlignment="1">
      <alignment horizontal="center" vertical="center" wrapText="1"/>
    </xf>
    <xf numFmtId="0" fontId="5" fillId="3" borderId="20" xfId="0" applyNumberFormat="1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55" xfId="0" applyNumberFormat="1" applyFont="1" applyFill="1" applyBorder="1" applyAlignment="1">
      <alignment horizontal="center" vertical="center"/>
    </xf>
    <xf numFmtId="0" fontId="5" fillId="2" borderId="25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1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14" xfId="0" applyNumberFormat="1" applyFont="1" applyFill="1" applyBorder="1" applyAlignment="1">
      <alignment horizontal="center" vertical="center" wrapText="1"/>
    </xf>
    <xf numFmtId="0" fontId="10" fillId="3" borderId="13" xfId="0" applyNumberFormat="1" applyFont="1" applyFill="1" applyBorder="1" applyAlignment="1">
      <alignment horizontal="center" vertical="center" wrapText="1"/>
    </xf>
    <xf numFmtId="0" fontId="10" fillId="3" borderId="28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12" xfId="0" applyNumberFormat="1" applyFont="1" applyFill="1" applyBorder="1" applyAlignment="1">
      <alignment horizontal="center" vertical="center" wrapText="1"/>
    </xf>
    <xf numFmtId="0" fontId="5" fillId="3" borderId="27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/>
    </xf>
    <xf numFmtId="0" fontId="8" fillId="3" borderId="3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left" vertical="center" wrapText="1"/>
    </xf>
    <xf numFmtId="0" fontId="25" fillId="4" borderId="4" xfId="0" applyNumberFormat="1" applyFont="1" applyFill="1" applyBorder="1" applyAlignment="1">
      <alignment horizontal="center" vertical="center" wrapText="1"/>
    </xf>
    <xf numFmtId="0" fontId="25" fillId="4" borderId="22" xfId="0" applyNumberFormat="1" applyFont="1" applyFill="1" applyBorder="1" applyAlignment="1">
      <alignment horizontal="center" vertical="center" wrapText="1"/>
    </xf>
    <xf numFmtId="0" fontId="25" fillId="4" borderId="48" xfId="0" applyNumberFormat="1" applyFont="1" applyFill="1" applyBorder="1" applyAlignment="1">
      <alignment horizontal="center" vertical="center" wrapText="1"/>
    </xf>
    <xf numFmtId="0" fontId="25" fillId="4" borderId="37" xfId="0" applyNumberFormat="1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4" borderId="51" xfId="0" applyFont="1" applyFill="1" applyBorder="1" applyAlignment="1">
      <alignment horizontal="center" vertical="center" wrapText="1"/>
    </xf>
    <xf numFmtId="0" fontId="25" fillId="4" borderId="53" xfId="0" applyFont="1" applyFill="1" applyBorder="1" applyAlignment="1">
      <alignment horizontal="center" vertical="center" wrapText="1"/>
    </xf>
    <xf numFmtId="0" fontId="19" fillId="4" borderId="47" xfId="0" applyFont="1" applyFill="1" applyBorder="1" applyAlignment="1">
      <alignment horizontal="left" vertical="center" wrapText="1"/>
    </xf>
    <xf numFmtId="0" fontId="19" fillId="4" borderId="43" xfId="0" applyFont="1" applyFill="1" applyBorder="1" applyAlignment="1">
      <alignment horizontal="left" vertical="center" wrapText="1"/>
    </xf>
    <xf numFmtId="0" fontId="25" fillId="4" borderId="56" xfId="0" applyNumberFormat="1" applyFont="1" applyFill="1" applyBorder="1" applyAlignment="1">
      <alignment horizontal="center" vertical="center" wrapText="1"/>
    </xf>
    <xf numFmtId="0" fontId="25" fillId="4" borderId="57" xfId="0" applyNumberFormat="1" applyFont="1" applyFill="1" applyBorder="1" applyAlignment="1">
      <alignment horizontal="center" vertical="center" wrapText="1"/>
    </xf>
    <xf numFmtId="0" fontId="25" fillId="4" borderId="48" xfId="0" applyFont="1" applyFill="1" applyBorder="1" applyAlignment="1">
      <alignment horizontal="center" vertical="center" wrapText="1"/>
    </xf>
    <xf numFmtId="0" fontId="25" fillId="4" borderId="37" xfId="0" applyFont="1" applyFill="1" applyBorder="1" applyAlignment="1">
      <alignment horizontal="center" vertical="center" wrapText="1"/>
    </xf>
    <xf numFmtId="0" fontId="25" fillId="4" borderId="33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2" borderId="4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9" fillId="4" borderId="47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left" vertical="center" wrapText="1"/>
    </xf>
    <xf numFmtId="0" fontId="19" fillId="4" borderId="30" xfId="0" applyFont="1" applyFill="1" applyBorder="1" applyAlignment="1">
      <alignment horizontal="left" vertical="center" wrapText="1"/>
    </xf>
    <xf numFmtId="0" fontId="19" fillId="4" borderId="51" xfId="0" applyFont="1" applyFill="1" applyBorder="1" applyAlignment="1">
      <alignment horizontal="center" vertical="center" wrapText="1"/>
    </xf>
    <xf numFmtId="0" fontId="19" fillId="4" borderId="53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topLeftCell="A19" zoomScale="90" zoomScaleNormal="90" workbookViewId="0">
      <selection activeCell="U32" sqref="U32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1" customWidth="1"/>
    <col min="17" max="17" width="10.7109375" customWidth="1"/>
    <col min="18" max="18" width="18.28515625" customWidth="1"/>
    <col min="19" max="20" width="30.42578125" style="57" hidden="1" customWidth="1"/>
    <col min="21" max="21" width="18.28515625" customWidth="1"/>
  </cols>
  <sheetData>
    <row r="1" spans="1:20" ht="30" customHeight="1" thickTop="1" thickBot="1" x14ac:dyDescent="0.35">
      <c r="A1" s="161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3"/>
    </row>
    <row r="2" spans="1:20" ht="30.75" customHeight="1" x14ac:dyDescent="0.3">
      <c r="A2" s="164" t="s">
        <v>33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6"/>
    </row>
    <row r="3" spans="1:20" ht="30" customHeight="1" thickBot="1" x14ac:dyDescent="0.35">
      <c r="A3" s="150" t="s">
        <v>28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1:20" ht="30.75" customHeight="1" x14ac:dyDescent="0.25">
      <c r="A4" s="153" t="s">
        <v>149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 t="s">
        <v>156</v>
      </c>
      <c r="M4" s="154"/>
      <c r="N4" s="154"/>
      <c r="O4" s="154"/>
      <c r="P4" s="154"/>
      <c r="Q4" s="154"/>
      <c r="R4" s="168" t="s">
        <v>172</v>
      </c>
      <c r="S4" s="169"/>
      <c r="T4" s="170"/>
    </row>
    <row r="5" spans="1:20" ht="30" customHeight="1" thickBot="1" x14ac:dyDescent="0.3">
      <c r="A5" s="167" t="s">
        <v>171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29</v>
      </c>
      <c r="M5" s="158"/>
      <c r="N5" s="158"/>
      <c r="O5" s="158"/>
      <c r="P5" s="158"/>
      <c r="Q5" s="158"/>
      <c r="R5" s="155" t="s">
        <v>34</v>
      </c>
      <c r="S5" s="156"/>
      <c r="T5" s="157"/>
    </row>
    <row r="6" spans="1:20" ht="15.75" customHeight="1" x14ac:dyDescent="0.25">
      <c r="A6" s="171" t="s">
        <v>14</v>
      </c>
      <c r="B6" s="174" t="s">
        <v>12</v>
      </c>
      <c r="C6" s="195" t="s">
        <v>4</v>
      </c>
      <c r="D6" s="196"/>
      <c r="E6" s="197"/>
      <c r="F6" s="177" t="s">
        <v>19</v>
      </c>
      <c r="G6" s="177" t="s">
        <v>15</v>
      </c>
      <c r="H6" s="192" t="s">
        <v>18</v>
      </c>
      <c r="I6" s="193"/>
      <c r="J6" s="193"/>
      <c r="K6" s="193"/>
      <c r="L6" s="193"/>
      <c r="M6" s="193"/>
      <c r="N6" s="193"/>
      <c r="O6" s="193"/>
      <c r="P6" s="193"/>
      <c r="Q6" s="194"/>
      <c r="R6" s="180" t="s">
        <v>5</v>
      </c>
      <c r="S6" s="183" t="s">
        <v>32</v>
      </c>
      <c r="T6" s="186" t="s">
        <v>6</v>
      </c>
    </row>
    <row r="7" spans="1:20" ht="36" customHeight="1" x14ac:dyDescent="0.25">
      <c r="A7" s="172"/>
      <c r="B7" s="175"/>
      <c r="C7" s="205" t="s">
        <v>4</v>
      </c>
      <c r="D7" s="200" t="s">
        <v>24</v>
      </c>
      <c r="E7" s="198" t="s">
        <v>20</v>
      </c>
      <c r="F7" s="178"/>
      <c r="G7" s="178"/>
      <c r="H7" s="190" t="s">
        <v>17</v>
      </c>
      <c r="I7" s="202" t="s">
        <v>1</v>
      </c>
      <c r="J7" s="202"/>
      <c r="K7" s="202"/>
      <c r="L7" s="187" t="s">
        <v>2</v>
      </c>
      <c r="M7" s="188"/>
      <c r="N7" s="189"/>
      <c r="O7" s="203" t="s">
        <v>3</v>
      </c>
      <c r="P7" s="203"/>
      <c r="Q7" s="204"/>
      <c r="R7" s="181"/>
      <c r="S7" s="184"/>
      <c r="T7" s="186"/>
    </row>
    <row r="8" spans="1:20" s="1" customFormat="1" ht="42" customHeight="1" thickBot="1" x14ac:dyDescent="0.3">
      <c r="A8" s="173"/>
      <c r="B8" s="176"/>
      <c r="C8" s="206"/>
      <c r="D8" s="201"/>
      <c r="E8" s="199"/>
      <c r="F8" s="179"/>
      <c r="G8" s="179"/>
      <c r="H8" s="191"/>
      <c r="I8" s="8" t="s">
        <v>9</v>
      </c>
      <c r="J8" s="8" t="s">
        <v>23</v>
      </c>
      <c r="K8" s="9" t="s">
        <v>7</v>
      </c>
      <c r="L8" s="8" t="s">
        <v>10</v>
      </c>
      <c r="M8" s="8" t="s">
        <v>23</v>
      </c>
      <c r="N8" s="8" t="s">
        <v>7</v>
      </c>
      <c r="O8" s="8" t="s">
        <v>11</v>
      </c>
      <c r="P8" s="9" t="s">
        <v>16</v>
      </c>
      <c r="Q8" s="6" t="s">
        <v>8</v>
      </c>
      <c r="R8" s="182"/>
      <c r="S8" s="185"/>
      <c r="T8" s="186"/>
    </row>
    <row r="9" spans="1:20" s="7" customFormat="1" ht="15" customHeight="1" x14ac:dyDescent="0.25">
      <c r="A9" s="222">
        <v>1</v>
      </c>
      <c r="B9" s="224">
        <v>2</v>
      </c>
      <c r="C9" s="159">
        <v>3</v>
      </c>
      <c r="D9" s="97">
        <v>4</v>
      </c>
      <c r="E9" s="98">
        <v>5</v>
      </c>
      <c r="F9" s="99">
        <v>6</v>
      </c>
      <c r="G9" s="212">
        <v>7</v>
      </c>
      <c r="H9" s="100">
        <v>8</v>
      </c>
      <c r="I9" s="210">
        <v>9</v>
      </c>
      <c r="J9" s="220">
        <v>10</v>
      </c>
      <c r="K9" s="210">
        <v>11</v>
      </c>
      <c r="L9" s="210">
        <v>12</v>
      </c>
      <c r="M9" s="220">
        <v>13</v>
      </c>
      <c r="N9" s="210">
        <v>14</v>
      </c>
      <c r="O9" s="210">
        <v>15</v>
      </c>
      <c r="P9" s="210">
        <v>16</v>
      </c>
      <c r="Q9" s="214">
        <v>17</v>
      </c>
      <c r="R9" s="216">
        <v>18</v>
      </c>
      <c r="S9" s="218">
        <v>19</v>
      </c>
      <c r="T9" s="209">
        <v>20</v>
      </c>
    </row>
    <row r="10" spans="1:20" s="1" customFormat="1" ht="43.5" customHeight="1" thickBot="1" x14ac:dyDescent="0.3">
      <c r="A10" s="223"/>
      <c r="B10" s="225"/>
      <c r="C10" s="160"/>
      <c r="D10" s="101" t="s">
        <v>25</v>
      </c>
      <c r="E10" s="102" t="s">
        <v>27</v>
      </c>
      <c r="F10" s="103" t="s">
        <v>22</v>
      </c>
      <c r="G10" s="213"/>
      <c r="H10" s="104" t="s">
        <v>26</v>
      </c>
      <c r="I10" s="211"/>
      <c r="J10" s="221"/>
      <c r="K10" s="211"/>
      <c r="L10" s="211"/>
      <c r="M10" s="221"/>
      <c r="N10" s="211"/>
      <c r="O10" s="211"/>
      <c r="P10" s="211"/>
      <c r="Q10" s="215"/>
      <c r="R10" s="217"/>
      <c r="S10" s="219"/>
      <c r="T10" s="209"/>
    </row>
    <row r="11" spans="1:20" s="1" customFormat="1" ht="31.5" customHeight="1" x14ac:dyDescent="0.2">
      <c r="A11" s="2">
        <v>1</v>
      </c>
      <c r="B11" s="12" t="s">
        <v>35</v>
      </c>
      <c r="C11" s="19">
        <v>2</v>
      </c>
      <c r="D11" s="20">
        <f t="shared" ref="D11:D22" si="0">(J11+K11+M11+N11)*C11/F11</f>
        <v>0.5</v>
      </c>
      <c r="E11" s="21">
        <f t="shared" ref="E11:E22" si="1">(I11-K11+L11-N11+O11)*C11/F11</f>
        <v>1.5</v>
      </c>
      <c r="F11" s="22">
        <f t="shared" ref="F11:F22" si="2">G11+H11</f>
        <v>60</v>
      </c>
      <c r="G11" s="22">
        <v>15</v>
      </c>
      <c r="H11" s="19">
        <f t="shared" ref="H11:H22" si="3">I11+L11+O11</f>
        <v>45</v>
      </c>
      <c r="I11" s="23">
        <v>15</v>
      </c>
      <c r="J11" s="241">
        <v>15</v>
      </c>
      <c r="K11" s="241"/>
      <c r="L11" s="23"/>
      <c r="M11" s="23"/>
      <c r="N11" s="23"/>
      <c r="O11" s="23">
        <v>30</v>
      </c>
      <c r="P11" s="23"/>
      <c r="Q11" s="24" t="s">
        <v>42</v>
      </c>
      <c r="R11" s="25" t="s">
        <v>30</v>
      </c>
      <c r="S11" s="89" t="s">
        <v>43</v>
      </c>
      <c r="T11" s="54" t="s">
        <v>44</v>
      </c>
    </row>
    <row r="12" spans="1:20" s="1" customFormat="1" ht="24.95" customHeight="1" x14ac:dyDescent="0.2">
      <c r="A12" s="3">
        <v>2</v>
      </c>
      <c r="B12" s="13" t="s">
        <v>36</v>
      </c>
      <c r="C12" s="26">
        <v>2</v>
      </c>
      <c r="D12" s="20">
        <f t="shared" si="0"/>
        <v>0</v>
      </c>
      <c r="E12" s="21">
        <f t="shared" si="1"/>
        <v>1</v>
      </c>
      <c r="F12" s="22">
        <f t="shared" si="2"/>
        <v>60</v>
      </c>
      <c r="G12" s="27">
        <v>30</v>
      </c>
      <c r="H12" s="19">
        <f t="shared" si="3"/>
        <v>30</v>
      </c>
      <c r="I12" s="49">
        <v>10</v>
      </c>
      <c r="J12" s="106"/>
      <c r="K12" s="106"/>
      <c r="L12" s="28"/>
      <c r="M12" s="28"/>
      <c r="N12" s="28"/>
      <c r="O12" s="28">
        <v>20</v>
      </c>
      <c r="P12" s="28"/>
      <c r="Q12" s="29" t="s">
        <v>21</v>
      </c>
      <c r="R12" s="30" t="s">
        <v>30</v>
      </c>
      <c r="S12" s="90" t="s">
        <v>45</v>
      </c>
      <c r="T12" s="54" t="s">
        <v>46</v>
      </c>
    </row>
    <row r="13" spans="1:20" s="1" customFormat="1" ht="24.95" customHeight="1" x14ac:dyDescent="0.2">
      <c r="A13" s="2">
        <v>3</v>
      </c>
      <c r="B13" s="13" t="s">
        <v>37</v>
      </c>
      <c r="C13" s="26">
        <v>3</v>
      </c>
      <c r="D13" s="20">
        <f t="shared" si="0"/>
        <v>0.66666666666666663</v>
      </c>
      <c r="E13" s="21">
        <f t="shared" si="1"/>
        <v>2</v>
      </c>
      <c r="F13" s="22">
        <f t="shared" si="2"/>
        <v>90</v>
      </c>
      <c r="G13" s="27">
        <v>30</v>
      </c>
      <c r="H13" s="19">
        <f t="shared" si="3"/>
        <v>60</v>
      </c>
      <c r="I13" s="28">
        <v>20</v>
      </c>
      <c r="J13" s="106">
        <v>20</v>
      </c>
      <c r="K13" s="106"/>
      <c r="L13" s="28"/>
      <c r="M13" s="28"/>
      <c r="N13" s="28"/>
      <c r="O13" s="28">
        <v>40</v>
      </c>
      <c r="P13" s="28"/>
      <c r="Q13" s="29" t="s">
        <v>21</v>
      </c>
      <c r="R13" s="25" t="s">
        <v>31</v>
      </c>
      <c r="S13" s="90" t="s">
        <v>47</v>
      </c>
      <c r="T13" s="54" t="s">
        <v>48</v>
      </c>
    </row>
    <row r="14" spans="1:20" s="1" customFormat="1" ht="32.25" customHeight="1" x14ac:dyDescent="0.25">
      <c r="A14" s="3">
        <v>4</v>
      </c>
      <c r="B14" s="14" t="s">
        <v>38</v>
      </c>
      <c r="C14" s="26">
        <v>1</v>
      </c>
      <c r="D14" s="20">
        <f t="shared" si="0"/>
        <v>0</v>
      </c>
      <c r="E14" s="21">
        <f t="shared" si="1"/>
        <v>0.66666666666666663</v>
      </c>
      <c r="F14" s="22">
        <f t="shared" si="2"/>
        <v>30</v>
      </c>
      <c r="G14" s="27">
        <v>10</v>
      </c>
      <c r="H14" s="19">
        <f t="shared" si="3"/>
        <v>20</v>
      </c>
      <c r="I14" s="28"/>
      <c r="J14" s="106"/>
      <c r="K14" s="106"/>
      <c r="L14" s="28">
        <v>20</v>
      </c>
      <c r="M14" s="28"/>
      <c r="N14" s="28"/>
      <c r="O14" s="28"/>
      <c r="P14" s="28"/>
      <c r="Q14" s="29"/>
      <c r="R14" s="30" t="s">
        <v>30</v>
      </c>
      <c r="S14" s="90" t="s">
        <v>49</v>
      </c>
      <c r="T14" s="54" t="s">
        <v>50</v>
      </c>
    </row>
    <row r="15" spans="1:20" s="1" customFormat="1" ht="24.95" customHeight="1" x14ac:dyDescent="0.25">
      <c r="A15" s="2">
        <v>5</v>
      </c>
      <c r="B15" s="14" t="s">
        <v>164</v>
      </c>
      <c r="C15" s="26">
        <v>3</v>
      </c>
      <c r="D15" s="20">
        <f t="shared" si="0"/>
        <v>0.5</v>
      </c>
      <c r="E15" s="21">
        <f t="shared" si="1"/>
        <v>1.5666666666666667</v>
      </c>
      <c r="F15" s="22">
        <f t="shared" si="2"/>
        <v>90</v>
      </c>
      <c r="G15" s="27">
        <v>30</v>
      </c>
      <c r="H15" s="19">
        <f t="shared" si="3"/>
        <v>60</v>
      </c>
      <c r="I15" s="28">
        <v>15</v>
      </c>
      <c r="J15" s="109">
        <v>2</v>
      </c>
      <c r="K15" s="106">
        <v>13</v>
      </c>
      <c r="L15" s="28">
        <v>9</v>
      </c>
      <c r="M15" s="28"/>
      <c r="N15" s="28"/>
      <c r="O15" s="28">
        <v>36</v>
      </c>
      <c r="P15" s="28"/>
      <c r="Q15" s="29" t="s">
        <v>42</v>
      </c>
      <c r="R15" s="30" t="s">
        <v>31</v>
      </c>
      <c r="S15" s="90" t="s">
        <v>51</v>
      </c>
      <c r="T15" s="54" t="s">
        <v>170</v>
      </c>
    </row>
    <row r="16" spans="1:20" s="1" customFormat="1" ht="24.95" customHeight="1" x14ac:dyDescent="0.25">
      <c r="A16" s="3">
        <v>6</v>
      </c>
      <c r="B16" s="14" t="s">
        <v>39</v>
      </c>
      <c r="C16" s="26">
        <v>3</v>
      </c>
      <c r="D16" s="20">
        <f t="shared" si="0"/>
        <v>0.8666666666666667</v>
      </c>
      <c r="E16" s="21">
        <f t="shared" si="1"/>
        <v>2.1666666666666665</v>
      </c>
      <c r="F16" s="22">
        <f t="shared" si="2"/>
        <v>90</v>
      </c>
      <c r="G16" s="27">
        <v>25</v>
      </c>
      <c r="H16" s="19">
        <f t="shared" si="3"/>
        <v>65</v>
      </c>
      <c r="I16" s="28">
        <v>26</v>
      </c>
      <c r="J16" s="106">
        <v>26</v>
      </c>
      <c r="K16" s="106"/>
      <c r="L16" s="28">
        <v>26</v>
      </c>
      <c r="M16" s="28"/>
      <c r="N16" s="28"/>
      <c r="O16" s="28">
        <v>13</v>
      </c>
      <c r="P16" s="28"/>
      <c r="Q16" s="29" t="s">
        <v>42</v>
      </c>
      <c r="R16" s="30" t="s">
        <v>31</v>
      </c>
      <c r="S16" s="90" t="s">
        <v>53</v>
      </c>
      <c r="T16" s="54" t="s">
        <v>54</v>
      </c>
    </row>
    <row r="17" spans="1:21" s="1" customFormat="1" ht="24.95" customHeight="1" x14ac:dyDescent="0.25">
      <c r="A17" s="3">
        <v>8</v>
      </c>
      <c r="B17" s="14" t="s">
        <v>180</v>
      </c>
      <c r="C17" s="26">
        <v>2</v>
      </c>
      <c r="D17" s="20">
        <f t="shared" si="0"/>
        <v>0</v>
      </c>
      <c r="E17" s="21">
        <f t="shared" si="1"/>
        <v>1.5</v>
      </c>
      <c r="F17" s="22">
        <f t="shared" si="2"/>
        <v>60</v>
      </c>
      <c r="G17" s="27">
        <v>15</v>
      </c>
      <c r="H17" s="19">
        <f t="shared" si="3"/>
        <v>45</v>
      </c>
      <c r="I17" s="49">
        <v>15</v>
      </c>
      <c r="J17" s="28"/>
      <c r="K17" s="28"/>
      <c r="L17" s="28">
        <v>30</v>
      </c>
      <c r="M17" s="28"/>
      <c r="N17" s="28"/>
      <c r="O17" s="28"/>
      <c r="P17" s="28"/>
      <c r="Q17" s="29"/>
      <c r="R17" s="30" t="s">
        <v>30</v>
      </c>
      <c r="S17" s="90" t="s">
        <v>57</v>
      </c>
      <c r="T17" s="54" t="s">
        <v>58</v>
      </c>
    </row>
    <row r="18" spans="1:21" s="1" customFormat="1" ht="24.95" customHeight="1" x14ac:dyDescent="0.25">
      <c r="A18" s="2">
        <v>9</v>
      </c>
      <c r="B18" s="14" t="s">
        <v>181</v>
      </c>
      <c r="C18" s="26">
        <v>2</v>
      </c>
      <c r="D18" s="20">
        <f t="shared" si="0"/>
        <v>0</v>
      </c>
      <c r="E18" s="21">
        <f t="shared" si="1"/>
        <v>0.83333333333333337</v>
      </c>
      <c r="F18" s="22">
        <f t="shared" si="2"/>
        <v>60</v>
      </c>
      <c r="G18" s="27">
        <v>35</v>
      </c>
      <c r="H18" s="19">
        <f t="shared" si="3"/>
        <v>25</v>
      </c>
      <c r="I18" s="28"/>
      <c r="J18" s="28"/>
      <c r="K18" s="28"/>
      <c r="L18" s="28">
        <v>25</v>
      </c>
      <c r="M18" s="28"/>
      <c r="N18" s="28"/>
      <c r="O18" s="28"/>
      <c r="P18" s="28"/>
      <c r="Q18" s="29"/>
      <c r="R18" s="30" t="s">
        <v>30</v>
      </c>
      <c r="S18" s="90" t="s">
        <v>59</v>
      </c>
      <c r="T18" s="54" t="s">
        <v>60</v>
      </c>
    </row>
    <row r="19" spans="1:21" ht="24.95" customHeight="1" x14ac:dyDescent="0.25">
      <c r="A19" s="3">
        <v>10</v>
      </c>
      <c r="B19" s="15" t="s">
        <v>40</v>
      </c>
      <c r="C19" s="127">
        <v>2</v>
      </c>
      <c r="D19" s="20">
        <f t="shared" si="0"/>
        <v>0</v>
      </c>
      <c r="E19" s="21">
        <f t="shared" si="1"/>
        <v>1</v>
      </c>
      <c r="F19" s="22">
        <f t="shared" si="2"/>
        <v>60</v>
      </c>
      <c r="G19" s="125">
        <v>30</v>
      </c>
      <c r="H19" s="19">
        <f t="shared" si="3"/>
        <v>30</v>
      </c>
      <c r="I19" s="128"/>
      <c r="J19" s="128"/>
      <c r="K19" s="128"/>
      <c r="L19" s="128"/>
      <c r="M19" s="128"/>
      <c r="N19" s="128"/>
      <c r="O19" s="120">
        <v>30</v>
      </c>
      <c r="P19" s="129"/>
      <c r="Q19" s="130" t="s">
        <v>42</v>
      </c>
      <c r="R19" s="30" t="s">
        <v>30</v>
      </c>
      <c r="S19" s="91" t="s">
        <v>61</v>
      </c>
      <c r="T19" s="55" t="s">
        <v>177</v>
      </c>
    </row>
    <row r="20" spans="1:21" ht="24.95" customHeight="1" x14ac:dyDescent="0.25">
      <c r="A20" s="2">
        <v>11</v>
      </c>
      <c r="B20" s="15" t="s">
        <v>118</v>
      </c>
      <c r="C20" s="127">
        <v>4</v>
      </c>
      <c r="D20" s="20">
        <f t="shared" si="0"/>
        <v>0</v>
      </c>
      <c r="E20" s="21">
        <f t="shared" si="1"/>
        <v>2</v>
      </c>
      <c r="F20" s="22">
        <v>120</v>
      </c>
      <c r="G20" s="125">
        <v>60</v>
      </c>
      <c r="H20" s="19">
        <v>60</v>
      </c>
      <c r="I20" s="128"/>
      <c r="J20" s="128"/>
      <c r="K20" s="128"/>
      <c r="L20" s="128"/>
      <c r="M20" s="128"/>
      <c r="N20" s="128"/>
      <c r="O20" s="120">
        <v>60</v>
      </c>
      <c r="P20" s="129"/>
      <c r="Q20" s="130" t="s">
        <v>42</v>
      </c>
      <c r="R20" s="30" t="s">
        <v>30</v>
      </c>
      <c r="S20" s="91" t="s">
        <v>67</v>
      </c>
      <c r="T20" s="92" t="s">
        <v>176</v>
      </c>
    </row>
    <row r="21" spans="1:21" ht="24.95" customHeight="1" x14ac:dyDescent="0.25">
      <c r="A21" s="3">
        <v>12</v>
      </c>
      <c r="B21" s="15" t="s">
        <v>41</v>
      </c>
      <c r="C21" s="127">
        <v>0</v>
      </c>
      <c r="D21" s="20">
        <f t="shared" si="0"/>
        <v>0</v>
      </c>
      <c r="E21" s="21">
        <f t="shared" si="1"/>
        <v>0</v>
      </c>
      <c r="F21" s="22">
        <f t="shared" si="2"/>
        <v>75</v>
      </c>
      <c r="G21" s="125">
        <v>15</v>
      </c>
      <c r="H21" s="19">
        <f t="shared" si="3"/>
        <v>60</v>
      </c>
      <c r="I21" s="128"/>
      <c r="J21" s="128"/>
      <c r="K21" s="128"/>
      <c r="L21" s="128"/>
      <c r="M21" s="128"/>
      <c r="N21" s="128"/>
      <c r="O21" s="120">
        <v>60</v>
      </c>
      <c r="P21" s="129"/>
      <c r="Q21" s="130" t="s">
        <v>42</v>
      </c>
      <c r="R21" s="30" t="s">
        <v>30</v>
      </c>
      <c r="S21" s="55" t="s">
        <v>69</v>
      </c>
      <c r="T21" s="91" t="s">
        <v>68</v>
      </c>
      <c r="U21" s="55"/>
    </row>
    <row r="22" spans="1:21" ht="24.95" customHeight="1" x14ac:dyDescent="0.25">
      <c r="A22" s="2">
        <v>13</v>
      </c>
      <c r="B22" s="15" t="s">
        <v>70</v>
      </c>
      <c r="C22" s="127"/>
      <c r="D22" s="20">
        <f t="shared" si="0"/>
        <v>0</v>
      </c>
      <c r="E22" s="21">
        <f t="shared" si="1"/>
        <v>0</v>
      </c>
      <c r="F22" s="22">
        <f t="shared" si="2"/>
        <v>5</v>
      </c>
      <c r="G22" s="125">
        <v>0</v>
      </c>
      <c r="H22" s="19">
        <f t="shared" si="3"/>
        <v>5</v>
      </c>
      <c r="I22" s="120">
        <v>5</v>
      </c>
      <c r="J22" s="129"/>
      <c r="K22" s="120">
        <v>5</v>
      </c>
      <c r="L22" s="128"/>
      <c r="M22" s="128"/>
      <c r="N22" s="128"/>
      <c r="O22" s="120"/>
      <c r="P22" s="129"/>
      <c r="Q22" s="131"/>
      <c r="R22" s="30" t="s">
        <v>30</v>
      </c>
      <c r="S22" s="91" t="s">
        <v>62</v>
      </c>
      <c r="T22" s="56" t="s">
        <v>63</v>
      </c>
    </row>
    <row r="23" spans="1:21" ht="24.95" customHeight="1" x14ac:dyDescent="0.25">
      <c r="A23" s="2">
        <v>14</v>
      </c>
      <c r="B23" s="15" t="s">
        <v>136</v>
      </c>
      <c r="C23" s="127"/>
      <c r="D23" s="20">
        <v>0</v>
      </c>
      <c r="E23" s="21">
        <v>0</v>
      </c>
      <c r="F23" s="22">
        <v>2</v>
      </c>
      <c r="G23" s="125">
        <v>0</v>
      </c>
      <c r="H23" s="19">
        <v>2</v>
      </c>
      <c r="I23" s="120">
        <v>2</v>
      </c>
      <c r="J23" s="132"/>
      <c r="K23" s="120"/>
      <c r="L23" s="128"/>
      <c r="M23" s="128"/>
      <c r="N23" s="128"/>
      <c r="O23" s="133"/>
      <c r="P23" s="128"/>
      <c r="Q23" s="134"/>
      <c r="R23" s="30" t="s">
        <v>30</v>
      </c>
      <c r="S23" s="92" t="s">
        <v>147</v>
      </c>
      <c r="T23" s="56" t="s">
        <v>162</v>
      </c>
    </row>
    <row r="24" spans="1:21" ht="24.95" customHeight="1" x14ac:dyDescent="0.25">
      <c r="A24" s="3">
        <v>15</v>
      </c>
      <c r="B24" s="15" t="s">
        <v>71</v>
      </c>
      <c r="C24" s="127"/>
      <c r="D24" s="20">
        <f>(J24+K24+M24+N24)*C24/F24</f>
        <v>0</v>
      </c>
      <c r="E24" s="21">
        <f>(I24-K24+L24-N24+O24)*C24/F24</f>
        <v>0</v>
      </c>
      <c r="F24" s="22">
        <f>G24+H24</f>
        <v>2</v>
      </c>
      <c r="G24" s="125">
        <v>0</v>
      </c>
      <c r="H24" s="19">
        <f>I24+L24+O24</f>
        <v>2</v>
      </c>
      <c r="I24" s="120">
        <v>2</v>
      </c>
      <c r="J24" s="129"/>
      <c r="K24" s="120">
        <v>2</v>
      </c>
      <c r="L24" s="128"/>
      <c r="M24" s="128"/>
      <c r="N24" s="128"/>
      <c r="O24" s="133"/>
      <c r="P24" s="128"/>
      <c r="Q24" s="134"/>
      <c r="R24" s="30" t="s">
        <v>30</v>
      </c>
      <c r="S24" s="91" t="s">
        <v>64</v>
      </c>
      <c r="T24" s="55" t="s">
        <v>65</v>
      </c>
    </row>
    <row r="25" spans="1:21" s="1" customFormat="1" ht="32.25" customHeight="1" x14ac:dyDescent="0.25">
      <c r="A25" s="3">
        <v>16</v>
      </c>
      <c r="B25" s="14" t="s">
        <v>38</v>
      </c>
      <c r="C25" s="26">
        <v>2</v>
      </c>
      <c r="D25" s="20">
        <f t="shared" ref="D25" si="4">(J25+K25+M25+N25)*C25/F25</f>
        <v>0</v>
      </c>
      <c r="E25" s="21">
        <f t="shared" ref="E25" si="5">(I25-K25+L25-N25+O25)*C25/F25</f>
        <v>1.3333333333333333</v>
      </c>
      <c r="F25" s="22">
        <f t="shared" ref="F25" si="6">G25+H25</f>
        <v>60</v>
      </c>
      <c r="G25" s="27">
        <v>20</v>
      </c>
      <c r="H25" s="19">
        <f t="shared" ref="H25:H40" si="7">I25+L25+O25</f>
        <v>40</v>
      </c>
      <c r="I25" s="28"/>
      <c r="J25" s="28"/>
      <c r="K25" s="28"/>
      <c r="L25" s="28"/>
      <c r="M25" s="28"/>
      <c r="N25" s="28"/>
      <c r="O25" s="28">
        <v>40</v>
      </c>
      <c r="P25" s="28"/>
      <c r="Q25" s="29" t="s">
        <v>42</v>
      </c>
      <c r="R25" s="30" t="s">
        <v>31</v>
      </c>
      <c r="S25" s="90" t="s">
        <v>49</v>
      </c>
      <c r="T25" s="83" t="s">
        <v>50</v>
      </c>
    </row>
    <row r="26" spans="1:21" s="1" customFormat="1" ht="22.5" x14ac:dyDescent="0.2">
      <c r="A26" s="2">
        <v>17</v>
      </c>
      <c r="B26" s="12" t="s">
        <v>72</v>
      </c>
      <c r="C26" s="19">
        <v>2</v>
      </c>
      <c r="D26" s="20">
        <f>(J26+K26+M26+N26)*C26/F26</f>
        <v>0.33333333333333331</v>
      </c>
      <c r="E26" s="21">
        <f>(I26-K26+L26-N26+O26)*C26/F26</f>
        <v>1</v>
      </c>
      <c r="F26" s="22">
        <f>G26+H26</f>
        <v>60</v>
      </c>
      <c r="G26" s="22">
        <v>30</v>
      </c>
      <c r="H26" s="19">
        <f t="shared" si="7"/>
        <v>30</v>
      </c>
      <c r="I26" s="23">
        <v>10</v>
      </c>
      <c r="J26" s="241">
        <v>10</v>
      </c>
      <c r="K26" s="241"/>
      <c r="L26" s="23">
        <v>20</v>
      </c>
      <c r="M26" s="23"/>
      <c r="N26" s="23"/>
      <c r="O26" s="23"/>
      <c r="P26" s="23"/>
      <c r="Q26" s="24"/>
      <c r="R26" s="25" t="s">
        <v>30</v>
      </c>
      <c r="S26" s="89" t="s">
        <v>73</v>
      </c>
      <c r="T26" s="58" t="s">
        <v>169</v>
      </c>
      <c r="U26" s="68"/>
    </row>
    <row r="27" spans="1:21" s="1" customFormat="1" ht="22.5" x14ac:dyDescent="0.2">
      <c r="A27" s="3">
        <v>18</v>
      </c>
      <c r="B27" s="13" t="s">
        <v>74</v>
      </c>
      <c r="C27" s="26">
        <v>3</v>
      </c>
      <c r="D27" s="20">
        <f t="shared" ref="D27:D40" si="8">(J27+K27+M27+N27)*C27/F27</f>
        <v>0.66666666666666663</v>
      </c>
      <c r="E27" s="21">
        <f t="shared" ref="E27:E40" si="9">(I27-K27+L27-N27+O27)*C27/F27</f>
        <v>1.3</v>
      </c>
      <c r="F27" s="22">
        <f t="shared" ref="F27:F40" si="10">G27+H27</f>
        <v>90</v>
      </c>
      <c r="G27" s="27">
        <v>45</v>
      </c>
      <c r="H27" s="19">
        <f t="shared" si="7"/>
        <v>45</v>
      </c>
      <c r="I27" s="28">
        <v>20</v>
      </c>
      <c r="J27" s="109">
        <v>14</v>
      </c>
      <c r="K27" s="109">
        <v>6</v>
      </c>
      <c r="L27" s="28"/>
      <c r="M27" s="28"/>
      <c r="N27" s="28"/>
      <c r="O27" s="28">
        <v>25</v>
      </c>
      <c r="P27" s="28"/>
      <c r="Q27" s="29" t="s">
        <v>42</v>
      </c>
      <c r="R27" s="30" t="s">
        <v>31</v>
      </c>
      <c r="S27" s="90" t="s">
        <v>75</v>
      </c>
      <c r="T27" s="84" t="s">
        <v>76</v>
      </c>
      <c r="U27" s="61"/>
    </row>
    <row r="28" spans="1:21" s="1" customFormat="1" ht="22.5" x14ac:dyDescent="0.2">
      <c r="A28" s="2">
        <v>19</v>
      </c>
      <c r="B28" s="13" t="s">
        <v>77</v>
      </c>
      <c r="C28" s="26">
        <v>2</v>
      </c>
      <c r="D28" s="20">
        <f t="shared" si="8"/>
        <v>0.2</v>
      </c>
      <c r="E28" s="21">
        <f t="shared" si="9"/>
        <v>1</v>
      </c>
      <c r="F28" s="22">
        <f t="shared" si="10"/>
        <v>60</v>
      </c>
      <c r="G28" s="27">
        <v>30</v>
      </c>
      <c r="H28" s="19">
        <f t="shared" si="7"/>
        <v>30</v>
      </c>
      <c r="I28" s="28">
        <v>6</v>
      </c>
      <c r="J28" s="109">
        <v>6</v>
      </c>
      <c r="K28" s="106"/>
      <c r="L28" s="28">
        <v>6</v>
      </c>
      <c r="M28" s="60"/>
      <c r="N28" s="28"/>
      <c r="O28" s="28">
        <v>18</v>
      </c>
      <c r="P28" s="28"/>
      <c r="Q28" s="29" t="s">
        <v>78</v>
      </c>
      <c r="R28" s="25" t="s">
        <v>30</v>
      </c>
      <c r="S28" s="90" t="s">
        <v>79</v>
      </c>
      <c r="T28" s="84" t="s">
        <v>179</v>
      </c>
    </row>
    <row r="29" spans="1:21" s="1" customFormat="1" x14ac:dyDescent="0.25">
      <c r="A29" s="3">
        <v>20</v>
      </c>
      <c r="B29" s="14" t="s">
        <v>81</v>
      </c>
      <c r="C29" s="26">
        <v>2</v>
      </c>
      <c r="D29" s="20">
        <f t="shared" si="8"/>
        <v>0.5</v>
      </c>
      <c r="E29" s="21">
        <f t="shared" si="9"/>
        <v>0.73333333333333328</v>
      </c>
      <c r="F29" s="22">
        <f t="shared" si="10"/>
        <v>60</v>
      </c>
      <c r="G29" s="27">
        <v>25</v>
      </c>
      <c r="H29" s="19">
        <f t="shared" si="7"/>
        <v>35</v>
      </c>
      <c r="I29" s="28">
        <v>15</v>
      </c>
      <c r="J29" s="109">
        <v>2</v>
      </c>
      <c r="K29" s="109">
        <v>13</v>
      </c>
      <c r="L29" s="28">
        <v>5</v>
      </c>
      <c r="M29" s="28"/>
      <c r="N29" s="28"/>
      <c r="O29" s="28">
        <v>15</v>
      </c>
      <c r="P29" s="28"/>
      <c r="Q29" s="29" t="s">
        <v>21</v>
      </c>
      <c r="R29" s="30" t="s">
        <v>31</v>
      </c>
      <c r="S29" s="90" t="s">
        <v>51</v>
      </c>
      <c r="T29" s="84" t="s">
        <v>137</v>
      </c>
      <c r="U29" s="61"/>
    </row>
    <row r="30" spans="1:21" s="1" customFormat="1" ht="33.75" x14ac:dyDescent="0.25">
      <c r="A30" s="2">
        <v>21</v>
      </c>
      <c r="B30" s="14" t="s">
        <v>82</v>
      </c>
      <c r="C30" s="26">
        <v>3</v>
      </c>
      <c r="D30" s="20">
        <f t="shared" si="8"/>
        <v>0</v>
      </c>
      <c r="E30" s="21">
        <f t="shared" si="9"/>
        <v>2.4</v>
      </c>
      <c r="F30" s="22">
        <f t="shared" si="10"/>
        <v>75</v>
      </c>
      <c r="G30" s="27">
        <v>15</v>
      </c>
      <c r="H30" s="19">
        <f t="shared" si="7"/>
        <v>60</v>
      </c>
      <c r="I30" s="28"/>
      <c r="J30" s="106"/>
      <c r="K30" s="106"/>
      <c r="L30" s="28">
        <v>40</v>
      </c>
      <c r="M30" s="28"/>
      <c r="N30" s="28"/>
      <c r="O30" s="28">
        <v>20</v>
      </c>
      <c r="P30" s="28"/>
      <c r="Q30" s="29" t="s">
        <v>21</v>
      </c>
      <c r="R30" s="30" t="s">
        <v>30</v>
      </c>
      <c r="S30" s="90" t="s">
        <v>83</v>
      </c>
      <c r="T30" s="84" t="s">
        <v>139</v>
      </c>
    </row>
    <row r="31" spans="1:21" s="1" customFormat="1" ht="38.25" x14ac:dyDescent="0.25">
      <c r="A31" s="3">
        <v>22</v>
      </c>
      <c r="B31" s="14" t="s">
        <v>182</v>
      </c>
      <c r="C31" s="26">
        <v>6</v>
      </c>
      <c r="D31" s="20">
        <f t="shared" si="8"/>
        <v>1.2333333333333334</v>
      </c>
      <c r="E31" s="21">
        <f t="shared" si="9"/>
        <v>3.5</v>
      </c>
      <c r="F31" s="22">
        <f t="shared" si="10"/>
        <v>180</v>
      </c>
      <c r="G31" s="27">
        <v>75</v>
      </c>
      <c r="H31" s="19">
        <f t="shared" si="7"/>
        <v>105</v>
      </c>
      <c r="I31" s="28">
        <v>37</v>
      </c>
      <c r="J31" s="106">
        <v>37</v>
      </c>
      <c r="K31" s="106"/>
      <c r="L31" s="28"/>
      <c r="M31" s="28"/>
      <c r="N31" s="28"/>
      <c r="O31" s="28">
        <v>68</v>
      </c>
      <c r="P31" s="28"/>
      <c r="Q31" s="29" t="s">
        <v>42</v>
      </c>
      <c r="R31" s="30" t="s">
        <v>31</v>
      </c>
      <c r="S31" s="90" t="s">
        <v>53</v>
      </c>
      <c r="T31" s="84" t="s">
        <v>84</v>
      </c>
    </row>
    <row r="32" spans="1:21" s="1" customFormat="1" ht="38.25" x14ac:dyDescent="0.25">
      <c r="A32" s="2">
        <v>23</v>
      </c>
      <c r="B32" s="14" t="s">
        <v>183</v>
      </c>
      <c r="C32" s="26">
        <v>2</v>
      </c>
      <c r="D32" s="20">
        <f t="shared" si="8"/>
        <v>0</v>
      </c>
      <c r="E32" s="21">
        <f t="shared" si="9"/>
        <v>1.2</v>
      </c>
      <c r="F32" s="22">
        <f t="shared" si="10"/>
        <v>50</v>
      </c>
      <c r="G32" s="27">
        <v>20</v>
      </c>
      <c r="H32" s="19">
        <f t="shared" si="7"/>
        <v>30</v>
      </c>
      <c r="I32" s="28"/>
      <c r="J32" s="106"/>
      <c r="K32" s="106"/>
      <c r="L32" s="28"/>
      <c r="M32" s="28"/>
      <c r="N32" s="28"/>
      <c r="O32" s="28">
        <v>30</v>
      </c>
      <c r="P32" s="28"/>
      <c r="Q32" s="29" t="s">
        <v>78</v>
      </c>
      <c r="R32" s="30" t="s">
        <v>30</v>
      </c>
      <c r="S32" s="90" t="s">
        <v>83</v>
      </c>
      <c r="T32" s="84" t="s">
        <v>178</v>
      </c>
    </row>
    <row r="33" spans="1:20" s="1" customFormat="1" ht="25.5" x14ac:dyDescent="0.25">
      <c r="A33" s="3">
        <v>24</v>
      </c>
      <c r="B33" s="14" t="s">
        <v>184</v>
      </c>
      <c r="C33" s="26">
        <v>2</v>
      </c>
      <c r="D33" s="20">
        <f t="shared" si="8"/>
        <v>0</v>
      </c>
      <c r="E33" s="21">
        <f t="shared" si="9"/>
        <v>1</v>
      </c>
      <c r="F33" s="22">
        <f t="shared" si="10"/>
        <v>50</v>
      </c>
      <c r="G33" s="27">
        <v>25</v>
      </c>
      <c r="H33" s="19">
        <f t="shared" si="7"/>
        <v>25</v>
      </c>
      <c r="I33" s="49">
        <v>5</v>
      </c>
      <c r="J33" s="106"/>
      <c r="K33" s="106"/>
      <c r="L33" s="28">
        <v>20</v>
      </c>
      <c r="M33" s="28"/>
      <c r="N33" s="28"/>
      <c r="O33" s="28"/>
      <c r="P33" s="28"/>
      <c r="Q33" s="29"/>
      <c r="R33" s="30" t="s">
        <v>30</v>
      </c>
      <c r="S33" s="90" t="s">
        <v>85</v>
      </c>
      <c r="T33" s="84" t="s">
        <v>86</v>
      </c>
    </row>
    <row r="34" spans="1:20" s="1" customFormat="1" ht="25.5" x14ac:dyDescent="0.25">
      <c r="A34" s="2">
        <v>25</v>
      </c>
      <c r="B34" s="14" t="s">
        <v>185</v>
      </c>
      <c r="C34" s="26">
        <v>1</v>
      </c>
      <c r="D34" s="20">
        <f t="shared" si="8"/>
        <v>0</v>
      </c>
      <c r="E34" s="21">
        <f t="shared" si="9"/>
        <v>0.83333333333333337</v>
      </c>
      <c r="F34" s="22">
        <f t="shared" si="10"/>
        <v>30</v>
      </c>
      <c r="G34" s="27">
        <v>5</v>
      </c>
      <c r="H34" s="19">
        <f t="shared" si="7"/>
        <v>25</v>
      </c>
      <c r="I34" s="28"/>
      <c r="J34" s="106"/>
      <c r="K34" s="106"/>
      <c r="L34" s="28"/>
      <c r="M34" s="28"/>
      <c r="N34" s="28"/>
      <c r="O34" s="28">
        <v>25</v>
      </c>
      <c r="P34" s="28"/>
      <c r="Q34" s="29" t="s">
        <v>42</v>
      </c>
      <c r="R34" s="30" t="s">
        <v>30</v>
      </c>
      <c r="S34" s="90" t="s">
        <v>57</v>
      </c>
      <c r="T34" s="84" t="s">
        <v>58</v>
      </c>
    </row>
    <row r="35" spans="1:20" x14ac:dyDescent="0.25">
      <c r="A35" s="3">
        <v>26</v>
      </c>
      <c r="B35" s="15" t="s">
        <v>87</v>
      </c>
      <c r="C35" s="135">
        <v>1</v>
      </c>
      <c r="D35" s="20">
        <f t="shared" si="8"/>
        <v>0</v>
      </c>
      <c r="E35" s="21">
        <f t="shared" si="9"/>
        <v>0.4</v>
      </c>
      <c r="F35" s="22">
        <f t="shared" si="10"/>
        <v>25</v>
      </c>
      <c r="G35" s="125">
        <v>15</v>
      </c>
      <c r="H35" s="19">
        <f t="shared" si="7"/>
        <v>10</v>
      </c>
      <c r="I35" s="129"/>
      <c r="J35" s="242"/>
      <c r="K35" s="242"/>
      <c r="L35" s="120">
        <v>10</v>
      </c>
      <c r="M35" s="129"/>
      <c r="N35" s="129"/>
      <c r="O35" s="120"/>
      <c r="P35" s="136"/>
      <c r="Q35" s="137"/>
      <c r="R35" s="30" t="s">
        <v>30</v>
      </c>
      <c r="S35" s="91" t="s">
        <v>55</v>
      </c>
      <c r="T35" s="59" t="s">
        <v>88</v>
      </c>
    </row>
    <row r="36" spans="1:20" s="87" customFormat="1" ht="20.25" customHeight="1" x14ac:dyDescent="0.25">
      <c r="A36" s="77">
        <v>27</v>
      </c>
      <c r="B36" s="123" t="s">
        <v>148</v>
      </c>
      <c r="C36" s="138">
        <v>1</v>
      </c>
      <c r="D36" s="79">
        <f t="shared" si="8"/>
        <v>0</v>
      </c>
      <c r="E36" s="80">
        <f t="shared" si="9"/>
        <v>0.8</v>
      </c>
      <c r="F36" s="81">
        <v>25</v>
      </c>
      <c r="G36" s="139">
        <v>5</v>
      </c>
      <c r="H36" s="19">
        <f t="shared" si="7"/>
        <v>20</v>
      </c>
      <c r="I36" s="140"/>
      <c r="J36" s="243"/>
      <c r="K36" s="243"/>
      <c r="L36" s="141">
        <v>10</v>
      </c>
      <c r="M36" s="140"/>
      <c r="N36" s="140"/>
      <c r="O36" s="141">
        <v>10</v>
      </c>
      <c r="P36" s="142"/>
      <c r="Q36" s="143" t="s">
        <v>42</v>
      </c>
      <c r="R36" s="85" t="s">
        <v>30</v>
      </c>
      <c r="S36" s="93" t="s">
        <v>47</v>
      </c>
      <c r="T36" s="86" t="s">
        <v>151</v>
      </c>
    </row>
    <row r="37" spans="1:20" ht="26.45" customHeight="1" x14ac:dyDescent="0.25">
      <c r="A37" s="2">
        <v>28</v>
      </c>
      <c r="B37" s="32" t="s">
        <v>186</v>
      </c>
      <c r="C37" s="135">
        <v>1</v>
      </c>
      <c r="D37" s="20">
        <f t="shared" si="8"/>
        <v>0</v>
      </c>
      <c r="E37" s="21">
        <f t="shared" si="9"/>
        <v>0.6</v>
      </c>
      <c r="F37" s="22">
        <f t="shared" si="10"/>
        <v>25</v>
      </c>
      <c r="G37" s="125">
        <v>10</v>
      </c>
      <c r="H37" s="19">
        <f t="shared" si="7"/>
        <v>15</v>
      </c>
      <c r="I37" s="129"/>
      <c r="J37" s="242"/>
      <c r="K37" s="242"/>
      <c r="L37" s="120">
        <v>15</v>
      </c>
      <c r="M37" s="129"/>
      <c r="N37" s="129"/>
      <c r="O37" s="120"/>
      <c r="P37" s="136"/>
      <c r="Q37" s="137"/>
      <c r="R37" s="30" t="s">
        <v>30</v>
      </c>
      <c r="S37" s="92" t="s">
        <v>89</v>
      </c>
      <c r="T37" s="105" t="s">
        <v>161</v>
      </c>
    </row>
    <row r="38" spans="1:20" s="1" customFormat="1" ht="24.6" customHeight="1" x14ac:dyDescent="0.25">
      <c r="A38" s="2">
        <v>29</v>
      </c>
      <c r="B38" s="14" t="s">
        <v>187</v>
      </c>
      <c r="C38" s="26">
        <v>2</v>
      </c>
      <c r="D38" s="20">
        <f>(J38+K38+M38+N38)*C38/F38</f>
        <v>0.33333333333333331</v>
      </c>
      <c r="E38" s="21">
        <f>(I38-K38+L38-N38+O38)*C38/F38</f>
        <v>1</v>
      </c>
      <c r="F38" s="22">
        <f>G38+H38</f>
        <v>60</v>
      </c>
      <c r="G38" s="27">
        <v>30</v>
      </c>
      <c r="H38" s="19">
        <f>I38+L38+O38</f>
        <v>30</v>
      </c>
      <c r="I38" s="28">
        <v>10</v>
      </c>
      <c r="J38" s="106">
        <v>10</v>
      </c>
      <c r="K38" s="106"/>
      <c r="L38" s="28"/>
      <c r="M38" s="28"/>
      <c r="N38" s="28"/>
      <c r="O38" s="28">
        <v>20</v>
      </c>
      <c r="P38" s="28"/>
      <c r="Q38" s="29" t="s">
        <v>21</v>
      </c>
      <c r="R38" s="30" t="s">
        <v>30</v>
      </c>
      <c r="S38" s="90" t="s">
        <v>55</v>
      </c>
      <c r="T38" s="83" t="s">
        <v>56</v>
      </c>
    </row>
    <row r="39" spans="1:20" x14ac:dyDescent="0.25">
      <c r="A39" s="3">
        <v>32</v>
      </c>
      <c r="B39" s="15" t="s">
        <v>90</v>
      </c>
      <c r="C39" s="135">
        <v>3</v>
      </c>
      <c r="D39" s="20">
        <f t="shared" si="8"/>
        <v>0</v>
      </c>
      <c r="E39" s="21">
        <f t="shared" si="9"/>
        <v>1.8</v>
      </c>
      <c r="F39" s="22">
        <f t="shared" si="10"/>
        <v>75</v>
      </c>
      <c r="G39" s="125">
        <v>30</v>
      </c>
      <c r="H39" s="19">
        <f t="shared" si="7"/>
        <v>45</v>
      </c>
      <c r="I39" s="120"/>
      <c r="J39" s="129"/>
      <c r="K39" s="120"/>
      <c r="L39" s="120">
        <v>45</v>
      </c>
      <c r="M39" s="129"/>
      <c r="N39" s="129"/>
      <c r="O39" s="120"/>
      <c r="P39" s="136"/>
      <c r="Q39" s="144"/>
      <c r="R39" s="30" t="s">
        <v>30</v>
      </c>
      <c r="S39" s="91"/>
      <c r="T39" s="59"/>
    </row>
    <row r="40" spans="1:20" s="87" customFormat="1" ht="15.75" thickBot="1" x14ac:dyDescent="0.3">
      <c r="A40" s="95">
        <v>33</v>
      </c>
      <c r="B40" s="124" t="s">
        <v>91</v>
      </c>
      <c r="C40" s="138">
        <v>3</v>
      </c>
      <c r="D40" s="79">
        <f t="shared" si="8"/>
        <v>0</v>
      </c>
      <c r="E40" s="80">
        <f t="shared" si="9"/>
        <v>2.2000000000000002</v>
      </c>
      <c r="F40" s="81">
        <f t="shared" si="10"/>
        <v>75</v>
      </c>
      <c r="G40" s="139">
        <v>20</v>
      </c>
      <c r="H40" s="48">
        <f t="shared" si="7"/>
        <v>55</v>
      </c>
      <c r="I40" s="140"/>
      <c r="J40" s="140"/>
      <c r="K40" s="140"/>
      <c r="L40" s="141"/>
      <c r="M40" s="140"/>
      <c r="N40" s="140"/>
      <c r="O40" s="141">
        <v>55</v>
      </c>
      <c r="P40" s="142"/>
      <c r="Q40" s="145"/>
      <c r="R40" s="85" t="s">
        <v>30</v>
      </c>
      <c r="S40" s="93" t="s">
        <v>51</v>
      </c>
      <c r="T40" s="110" t="s">
        <v>178</v>
      </c>
    </row>
    <row r="41" spans="1:20" ht="23.45" customHeight="1" thickBot="1" x14ac:dyDescent="0.3">
      <c r="A41" s="207" t="s">
        <v>155</v>
      </c>
      <c r="B41" s="208"/>
      <c r="C41" s="10">
        <f t="shared" ref="C41:P41" si="11">SUM(C11:C40)</f>
        <v>60</v>
      </c>
      <c r="D41" s="82">
        <f t="shared" si="11"/>
        <v>5.8</v>
      </c>
      <c r="E41" s="82">
        <f t="shared" si="11"/>
        <v>35.333333333333336</v>
      </c>
      <c r="F41" s="10">
        <f t="shared" si="11"/>
        <v>1804</v>
      </c>
      <c r="G41" s="10">
        <f t="shared" si="11"/>
        <v>695</v>
      </c>
      <c r="H41" s="10">
        <f t="shared" si="11"/>
        <v>1109</v>
      </c>
      <c r="I41" s="10">
        <f t="shared" si="11"/>
        <v>213</v>
      </c>
      <c r="J41" s="10">
        <f t="shared" si="11"/>
        <v>142</v>
      </c>
      <c r="K41" s="10">
        <f t="shared" si="11"/>
        <v>39</v>
      </c>
      <c r="L41" s="10">
        <f t="shared" si="11"/>
        <v>281</v>
      </c>
      <c r="M41" s="10">
        <f t="shared" si="11"/>
        <v>0</v>
      </c>
      <c r="N41" s="10">
        <f t="shared" si="11"/>
        <v>0</v>
      </c>
      <c r="O41" s="10">
        <f t="shared" si="11"/>
        <v>615</v>
      </c>
      <c r="P41" s="10">
        <f t="shared" si="11"/>
        <v>0</v>
      </c>
      <c r="Q41" s="5"/>
      <c r="R41" s="4"/>
      <c r="S41" s="16" t="s">
        <v>13</v>
      </c>
      <c r="T41" s="17" t="s">
        <v>13</v>
      </c>
    </row>
  </sheetData>
  <mergeCells count="42">
    <mergeCell ref="A41:B41"/>
    <mergeCell ref="T9:T10"/>
    <mergeCell ref="K9:K10"/>
    <mergeCell ref="L9:L10"/>
    <mergeCell ref="N9:N10"/>
    <mergeCell ref="O9:O10"/>
    <mergeCell ref="P9:P10"/>
    <mergeCell ref="G9:G10"/>
    <mergeCell ref="I9:I10"/>
    <mergeCell ref="Q9:Q10"/>
    <mergeCell ref="R9:R10"/>
    <mergeCell ref="S9:S10"/>
    <mergeCell ref="M9:M10"/>
    <mergeCell ref="J9:J10"/>
    <mergeCell ref="A9:A10"/>
    <mergeCell ref="B9:B10"/>
    <mergeCell ref="E7:E8"/>
    <mergeCell ref="D7:D8"/>
    <mergeCell ref="I7:K7"/>
    <mergeCell ref="O7:Q7"/>
    <mergeCell ref="C7:C8"/>
    <mergeCell ref="C9:C10"/>
    <mergeCell ref="A1:T1"/>
    <mergeCell ref="A2:T2"/>
    <mergeCell ref="A5:K5"/>
    <mergeCell ref="R4:T4"/>
    <mergeCell ref="A6:A8"/>
    <mergeCell ref="B6:B8"/>
    <mergeCell ref="F6:F8"/>
    <mergeCell ref="G6:G8"/>
    <mergeCell ref="R6:R8"/>
    <mergeCell ref="S6:S8"/>
    <mergeCell ref="T6:T8"/>
    <mergeCell ref="L7:N7"/>
    <mergeCell ref="H7:H8"/>
    <mergeCell ref="H6:Q6"/>
    <mergeCell ref="C6:E6"/>
    <mergeCell ref="A3:T3"/>
    <mergeCell ref="A4:K4"/>
    <mergeCell ref="R5:T5"/>
    <mergeCell ref="L4:Q4"/>
    <mergeCell ref="L5:Q5"/>
  </mergeCell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3"/>
  <sheetViews>
    <sheetView topLeftCell="A10" zoomScale="80" zoomScaleNormal="80" workbookViewId="0">
      <selection activeCell="K15" sqref="K15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1" customWidth="1"/>
    <col min="17" max="17" width="10.7109375" customWidth="1"/>
    <col min="18" max="18" width="18.28515625" customWidth="1"/>
    <col min="19" max="19" width="30.85546875" style="18" hidden="1" customWidth="1"/>
    <col min="20" max="20" width="30.85546875" style="57" hidden="1" customWidth="1"/>
    <col min="21" max="21" width="18.28515625" customWidth="1"/>
  </cols>
  <sheetData>
    <row r="1" spans="1:21" ht="20.25" thickTop="1" thickBot="1" x14ac:dyDescent="0.35">
      <c r="A1" s="161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3"/>
    </row>
    <row r="2" spans="1:21" ht="18.75" x14ac:dyDescent="0.3">
      <c r="A2" s="164" t="s">
        <v>33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6"/>
    </row>
    <row r="3" spans="1:21" ht="19.5" thickBot="1" x14ac:dyDescent="0.35">
      <c r="A3" s="150" t="s">
        <v>28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1:21" x14ac:dyDescent="0.25">
      <c r="A4" s="153" t="s">
        <v>92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 t="s">
        <v>157</v>
      </c>
      <c r="M4" s="154"/>
      <c r="N4" s="154"/>
      <c r="O4" s="154"/>
      <c r="P4" s="154"/>
      <c r="Q4" s="154"/>
      <c r="R4" s="226" t="s">
        <v>174</v>
      </c>
      <c r="S4" s="227"/>
      <c r="T4" s="228"/>
    </row>
    <row r="5" spans="1:21" ht="15.75" thickBot="1" x14ac:dyDescent="0.3">
      <c r="A5" s="167" t="s">
        <v>173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29</v>
      </c>
      <c r="M5" s="158"/>
      <c r="N5" s="158"/>
      <c r="O5" s="158"/>
      <c r="P5" s="158"/>
      <c r="Q5" s="158"/>
      <c r="R5" s="155" t="s">
        <v>34</v>
      </c>
      <c r="S5" s="156"/>
      <c r="T5" s="157"/>
    </row>
    <row r="6" spans="1:21" x14ac:dyDescent="0.25">
      <c r="A6" s="171" t="s">
        <v>14</v>
      </c>
      <c r="B6" s="174" t="s">
        <v>12</v>
      </c>
      <c r="C6" s="195" t="s">
        <v>4</v>
      </c>
      <c r="D6" s="196"/>
      <c r="E6" s="197"/>
      <c r="F6" s="177" t="s">
        <v>19</v>
      </c>
      <c r="G6" s="177" t="s">
        <v>15</v>
      </c>
      <c r="H6" s="192" t="s">
        <v>18</v>
      </c>
      <c r="I6" s="193"/>
      <c r="J6" s="193"/>
      <c r="K6" s="193"/>
      <c r="L6" s="193"/>
      <c r="M6" s="193"/>
      <c r="N6" s="193"/>
      <c r="O6" s="193"/>
      <c r="P6" s="193"/>
      <c r="Q6" s="194"/>
      <c r="R6" s="180" t="s">
        <v>5</v>
      </c>
      <c r="S6" s="229" t="s">
        <v>32</v>
      </c>
      <c r="T6" s="232" t="s">
        <v>6</v>
      </c>
    </row>
    <row r="7" spans="1:21" x14ac:dyDescent="0.25">
      <c r="A7" s="172"/>
      <c r="B7" s="175"/>
      <c r="C7" s="205" t="s">
        <v>4</v>
      </c>
      <c r="D7" s="200" t="s">
        <v>24</v>
      </c>
      <c r="E7" s="198" t="s">
        <v>20</v>
      </c>
      <c r="F7" s="178"/>
      <c r="G7" s="178"/>
      <c r="H7" s="190" t="s">
        <v>17</v>
      </c>
      <c r="I7" s="202" t="s">
        <v>1</v>
      </c>
      <c r="J7" s="202"/>
      <c r="K7" s="202"/>
      <c r="L7" s="187" t="s">
        <v>2</v>
      </c>
      <c r="M7" s="188"/>
      <c r="N7" s="189"/>
      <c r="O7" s="203" t="s">
        <v>3</v>
      </c>
      <c r="P7" s="203"/>
      <c r="Q7" s="204"/>
      <c r="R7" s="181"/>
      <c r="S7" s="230"/>
      <c r="T7" s="233"/>
    </row>
    <row r="8" spans="1:21" s="1" customFormat="1" ht="59.45" customHeight="1" thickBot="1" x14ac:dyDescent="0.3">
      <c r="A8" s="173"/>
      <c r="B8" s="176"/>
      <c r="C8" s="206"/>
      <c r="D8" s="201"/>
      <c r="E8" s="199"/>
      <c r="F8" s="179"/>
      <c r="G8" s="179"/>
      <c r="H8" s="191"/>
      <c r="I8" s="8" t="s">
        <v>9</v>
      </c>
      <c r="J8" s="8" t="s">
        <v>23</v>
      </c>
      <c r="K8" s="9" t="s">
        <v>7</v>
      </c>
      <c r="L8" s="8" t="s">
        <v>10</v>
      </c>
      <c r="M8" s="8" t="s">
        <v>23</v>
      </c>
      <c r="N8" s="8" t="s">
        <v>7</v>
      </c>
      <c r="O8" s="8" t="s">
        <v>11</v>
      </c>
      <c r="P8" s="9" t="s">
        <v>16</v>
      </c>
      <c r="Q8" s="6" t="s">
        <v>8</v>
      </c>
      <c r="R8" s="182"/>
      <c r="S8" s="231"/>
      <c r="T8" s="234"/>
    </row>
    <row r="9" spans="1:21" s="7" customFormat="1" ht="12" x14ac:dyDescent="0.25">
      <c r="A9" s="222">
        <v>1</v>
      </c>
      <c r="B9" s="224">
        <v>2</v>
      </c>
      <c r="C9" s="159">
        <v>3</v>
      </c>
      <c r="D9" s="97">
        <v>4</v>
      </c>
      <c r="E9" s="98">
        <v>5</v>
      </c>
      <c r="F9" s="99">
        <v>6</v>
      </c>
      <c r="G9" s="212">
        <v>7</v>
      </c>
      <c r="H9" s="100">
        <v>8</v>
      </c>
      <c r="I9" s="210">
        <v>9</v>
      </c>
      <c r="J9" s="220">
        <v>10</v>
      </c>
      <c r="K9" s="210">
        <v>11</v>
      </c>
      <c r="L9" s="210">
        <v>12</v>
      </c>
      <c r="M9" s="220">
        <v>13</v>
      </c>
      <c r="N9" s="210">
        <v>14</v>
      </c>
      <c r="O9" s="210">
        <v>15</v>
      </c>
      <c r="P9" s="210">
        <v>16</v>
      </c>
      <c r="Q9" s="214">
        <v>17</v>
      </c>
      <c r="R9" s="216">
        <v>18</v>
      </c>
      <c r="S9" s="235">
        <v>19</v>
      </c>
      <c r="T9" s="237">
        <v>20</v>
      </c>
    </row>
    <row r="10" spans="1:21" s="1" customFormat="1" ht="45.75" thickBot="1" x14ac:dyDescent="0.3">
      <c r="A10" s="223"/>
      <c r="B10" s="225"/>
      <c r="C10" s="160"/>
      <c r="D10" s="101" t="s">
        <v>25</v>
      </c>
      <c r="E10" s="102" t="s">
        <v>27</v>
      </c>
      <c r="F10" s="103" t="s">
        <v>22</v>
      </c>
      <c r="G10" s="213"/>
      <c r="H10" s="104" t="s">
        <v>26</v>
      </c>
      <c r="I10" s="211"/>
      <c r="J10" s="221"/>
      <c r="K10" s="211"/>
      <c r="L10" s="211"/>
      <c r="M10" s="221"/>
      <c r="N10" s="211"/>
      <c r="O10" s="211"/>
      <c r="P10" s="211"/>
      <c r="Q10" s="215"/>
      <c r="R10" s="217"/>
      <c r="S10" s="236"/>
      <c r="T10" s="238"/>
    </row>
    <row r="11" spans="1:21" s="1" customFormat="1" ht="22.5" x14ac:dyDescent="0.2">
      <c r="A11" s="2">
        <v>1</v>
      </c>
      <c r="B11" s="12" t="s">
        <v>93</v>
      </c>
      <c r="C11" s="19">
        <v>4</v>
      </c>
      <c r="D11" s="20">
        <f>(J11+K11+M11+N11)*C11/F11</f>
        <v>0.66666666666666663</v>
      </c>
      <c r="E11" s="21">
        <f>(I11-K11+L11-N11+O11)*C11/F11</f>
        <v>2</v>
      </c>
      <c r="F11" s="22">
        <f>G11+H11</f>
        <v>120</v>
      </c>
      <c r="G11" s="22">
        <v>60</v>
      </c>
      <c r="H11" s="19">
        <f t="shared" ref="H11:H20" si="0">I11+L11+O11</f>
        <v>60</v>
      </c>
      <c r="I11" s="23">
        <v>20</v>
      </c>
      <c r="J11" s="23">
        <v>20</v>
      </c>
      <c r="K11" s="23"/>
      <c r="L11" s="23">
        <v>40</v>
      </c>
      <c r="M11" s="23"/>
      <c r="N11" s="23"/>
      <c r="O11" s="23"/>
      <c r="P11" s="23"/>
      <c r="Q11" s="24"/>
      <c r="R11" s="33" t="s">
        <v>31</v>
      </c>
      <c r="S11" s="89" t="s">
        <v>94</v>
      </c>
      <c r="T11" s="58" t="s">
        <v>168</v>
      </c>
      <c r="U11" s="61"/>
    </row>
    <row r="12" spans="1:21" s="1" customFormat="1" ht="25.5" x14ac:dyDescent="0.2">
      <c r="A12" s="3">
        <v>2</v>
      </c>
      <c r="B12" s="34" t="s">
        <v>188</v>
      </c>
      <c r="C12" s="26">
        <v>2</v>
      </c>
      <c r="D12" s="20">
        <f t="shared" ref="D12:D20" si="1">(J12+K12+M12+N12)*C12/F12</f>
        <v>0.33333333333333331</v>
      </c>
      <c r="E12" s="21">
        <f t="shared" ref="E12:E20" si="2">(I12-K12+L12-N12+O12)*C12/F12</f>
        <v>1</v>
      </c>
      <c r="F12" s="22">
        <f t="shared" ref="F12:F20" si="3">G12+H12</f>
        <v>60</v>
      </c>
      <c r="G12" s="27">
        <v>30</v>
      </c>
      <c r="H12" s="19">
        <f t="shared" si="0"/>
        <v>30</v>
      </c>
      <c r="I12" s="28">
        <v>10</v>
      </c>
      <c r="J12" s="28">
        <v>10</v>
      </c>
      <c r="K12" s="28"/>
      <c r="L12" s="28"/>
      <c r="M12" s="28"/>
      <c r="N12" s="28"/>
      <c r="O12" s="28">
        <v>20</v>
      </c>
      <c r="P12" s="28"/>
      <c r="Q12" s="29" t="s">
        <v>42</v>
      </c>
      <c r="R12" s="35" t="s">
        <v>30</v>
      </c>
      <c r="S12" s="90" t="s">
        <v>55</v>
      </c>
      <c r="T12" s="62" t="s">
        <v>56</v>
      </c>
    </row>
    <row r="13" spans="1:21" s="1" customFormat="1" x14ac:dyDescent="0.2">
      <c r="A13" s="2">
        <v>3</v>
      </c>
      <c r="B13" s="13" t="s">
        <v>95</v>
      </c>
      <c r="C13" s="26">
        <v>1</v>
      </c>
      <c r="D13" s="20">
        <f t="shared" si="1"/>
        <v>0.5</v>
      </c>
      <c r="E13" s="21">
        <f t="shared" si="2"/>
        <v>0.66666666666666663</v>
      </c>
      <c r="F13" s="22">
        <f t="shared" si="3"/>
        <v>30</v>
      </c>
      <c r="G13" s="27">
        <v>10</v>
      </c>
      <c r="H13" s="19">
        <f t="shared" si="0"/>
        <v>20</v>
      </c>
      <c r="I13" s="28">
        <v>15</v>
      </c>
      <c r="J13" s="28">
        <v>15</v>
      </c>
      <c r="K13" s="28"/>
      <c r="L13" s="28"/>
      <c r="M13" s="28"/>
      <c r="N13" s="28"/>
      <c r="O13" s="28">
        <v>5</v>
      </c>
      <c r="P13" s="28"/>
      <c r="Q13" s="29" t="s">
        <v>42</v>
      </c>
      <c r="R13" s="33" t="s">
        <v>30</v>
      </c>
      <c r="S13" s="90" t="s">
        <v>96</v>
      </c>
      <c r="T13" s="62" t="s">
        <v>97</v>
      </c>
    </row>
    <row r="14" spans="1:21" s="1" customFormat="1" ht="22.5" x14ac:dyDescent="0.25">
      <c r="A14" s="3">
        <v>4</v>
      </c>
      <c r="B14" s="14" t="s">
        <v>195</v>
      </c>
      <c r="C14" s="26">
        <v>2</v>
      </c>
      <c r="D14" s="20">
        <f t="shared" si="1"/>
        <v>0</v>
      </c>
      <c r="E14" s="21">
        <f t="shared" si="2"/>
        <v>1.5</v>
      </c>
      <c r="F14" s="22">
        <f t="shared" si="3"/>
        <v>60</v>
      </c>
      <c r="G14" s="27">
        <v>15</v>
      </c>
      <c r="H14" s="19">
        <f t="shared" si="0"/>
        <v>45</v>
      </c>
      <c r="I14" s="28"/>
      <c r="J14" s="28"/>
      <c r="K14" s="28"/>
      <c r="L14" s="28"/>
      <c r="M14" s="28"/>
      <c r="N14" s="28"/>
      <c r="O14" s="28">
        <v>45</v>
      </c>
      <c r="P14" s="28"/>
      <c r="Q14" s="29" t="s">
        <v>78</v>
      </c>
      <c r="R14" s="35" t="s">
        <v>30</v>
      </c>
      <c r="S14" s="90" t="s">
        <v>99</v>
      </c>
      <c r="T14" s="62" t="s">
        <v>100</v>
      </c>
    </row>
    <row r="15" spans="1:21" s="1" customFormat="1" ht="33.75" x14ac:dyDescent="0.25">
      <c r="A15" s="2">
        <v>5</v>
      </c>
      <c r="B15" s="14" t="s">
        <v>101</v>
      </c>
      <c r="C15" s="43">
        <v>7</v>
      </c>
      <c r="D15" s="20">
        <f t="shared" si="1"/>
        <v>1.8</v>
      </c>
      <c r="E15" s="21">
        <f t="shared" si="2"/>
        <v>2.8</v>
      </c>
      <c r="F15" s="22">
        <f t="shared" si="3"/>
        <v>175</v>
      </c>
      <c r="G15" s="27">
        <v>75</v>
      </c>
      <c r="H15" s="19">
        <f t="shared" si="0"/>
        <v>100</v>
      </c>
      <c r="I15" s="28">
        <v>30</v>
      </c>
      <c r="J15" s="146">
        <v>15</v>
      </c>
      <c r="K15" s="106">
        <v>15</v>
      </c>
      <c r="L15" s="28">
        <v>30</v>
      </c>
      <c r="M15" s="28"/>
      <c r="N15" s="28">
        <v>15</v>
      </c>
      <c r="O15" s="28">
        <v>40</v>
      </c>
      <c r="P15" s="28"/>
      <c r="Q15" s="29" t="s">
        <v>21</v>
      </c>
      <c r="R15" s="35" t="s">
        <v>31</v>
      </c>
      <c r="S15" s="90" t="s">
        <v>83</v>
      </c>
      <c r="T15" s="65" t="s">
        <v>141</v>
      </c>
      <c r="U15" s="61"/>
    </row>
    <row r="16" spans="1:21" s="1" customFormat="1" ht="22.5" x14ac:dyDescent="0.25">
      <c r="A16" s="2">
        <v>6</v>
      </c>
      <c r="B16" s="14" t="s">
        <v>102</v>
      </c>
      <c r="C16" s="26">
        <v>4</v>
      </c>
      <c r="D16" s="20">
        <f t="shared" si="1"/>
        <v>0.4</v>
      </c>
      <c r="E16" s="21">
        <f t="shared" si="2"/>
        <v>3</v>
      </c>
      <c r="F16" s="22">
        <f t="shared" si="3"/>
        <v>120</v>
      </c>
      <c r="G16" s="27">
        <v>30</v>
      </c>
      <c r="H16" s="19">
        <f t="shared" si="0"/>
        <v>90</v>
      </c>
      <c r="I16" s="28">
        <v>12</v>
      </c>
      <c r="J16" s="146">
        <v>12</v>
      </c>
      <c r="K16" s="28"/>
      <c r="L16" s="28">
        <v>12</v>
      </c>
      <c r="M16" s="28"/>
      <c r="N16" s="28"/>
      <c r="O16" s="28">
        <v>66</v>
      </c>
      <c r="P16" s="28"/>
      <c r="Q16" s="29" t="s">
        <v>78</v>
      </c>
      <c r="R16" s="53" t="s">
        <v>30</v>
      </c>
      <c r="S16" s="121" t="s">
        <v>79</v>
      </c>
      <c r="T16" s="122" t="s">
        <v>150</v>
      </c>
      <c r="U16" s="61"/>
    </row>
    <row r="17" spans="1:21" s="1" customFormat="1" ht="38.25" x14ac:dyDescent="0.25">
      <c r="A17" s="2">
        <v>7</v>
      </c>
      <c r="B17" s="14" t="s">
        <v>189</v>
      </c>
      <c r="C17" s="26">
        <v>2</v>
      </c>
      <c r="D17" s="20">
        <f t="shared" si="1"/>
        <v>0</v>
      </c>
      <c r="E17" s="21">
        <f t="shared" si="2"/>
        <v>1</v>
      </c>
      <c r="F17" s="22">
        <f t="shared" si="3"/>
        <v>60</v>
      </c>
      <c r="G17" s="27">
        <v>30</v>
      </c>
      <c r="H17" s="19">
        <f t="shared" si="0"/>
        <v>30</v>
      </c>
      <c r="I17" s="28"/>
      <c r="J17" s="28"/>
      <c r="K17" s="28"/>
      <c r="L17" s="28">
        <v>13</v>
      </c>
      <c r="M17" s="28"/>
      <c r="N17" s="28"/>
      <c r="O17" s="28">
        <v>17</v>
      </c>
      <c r="P17" s="28"/>
      <c r="Q17" s="29" t="s">
        <v>42</v>
      </c>
      <c r="R17" s="35" t="s">
        <v>30</v>
      </c>
      <c r="S17" s="90" t="s">
        <v>51</v>
      </c>
      <c r="T17" s="65" t="s">
        <v>170</v>
      </c>
    </row>
    <row r="18" spans="1:21" s="1" customFormat="1" x14ac:dyDescent="0.25">
      <c r="A18" s="3">
        <v>8</v>
      </c>
      <c r="B18" s="14" t="s">
        <v>103</v>
      </c>
      <c r="C18" s="26">
        <v>5</v>
      </c>
      <c r="D18" s="20">
        <f t="shared" si="1"/>
        <v>0.46666666666666667</v>
      </c>
      <c r="E18" s="21">
        <f t="shared" si="2"/>
        <v>2.5</v>
      </c>
      <c r="F18" s="22">
        <f t="shared" si="3"/>
        <v>150</v>
      </c>
      <c r="G18" s="27">
        <v>75</v>
      </c>
      <c r="H18" s="19">
        <f t="shared" si="0"/>
        <v>75</v>
      </c>
      <c r="I18" s="28">
        <v>14</v>
      </c>
      <c r="J18" s="28">
        <v>14</v>
      </c>
      <c r="K18" s="28"/>
      <c r="L18" s="28">
        <v>10</v>
      </c>
      <c r="M18" s="28"/>
      <c r="N18" s="28"/>
      <c r="O18" s="28">
        <v>51</v>
      </c>
      <c r="P18" s="28"/>
      <c r="Q18" s="29" t="s">
        <v>21</v>
      </c>
      <c r="R18" s="35" t="s">
        <v>31</v>
      </c>
      <c r="S18" s="90" t="s">
        <v>53</v>
      </c>
      <c r="T18" s="65" t="s">
        <v>54</v>
      </c>
    </row>
    <row r="19" spans="1:21" s="1" customFormat="1" ht="51" x14ac:dyDescent="0.25">
      <c r="A19" s="2">
        <v>9</v>
      </c>
      <c r="B19" s="14" t="s">
        <v>190</v>
      </c>
      <c r="C19" s="26">
        <v>1</v>
      </c>
      <c r="D19" s="20">
        <f t="shared" si="1"/>
        <v>0</v>
      </c>
      <c r="E19" s="21">
        <f t="shared" si="2"/>
        <v>0.33333333333333331</v>
      </c>
      <c r="F19" s="22">
        <f t="shared" si="3"/>
        <v>30</v>
      </c>
      <c r="G19" s="27">
        <v>20</v>
      </c>
      <c r="H19" s="19">
        <f t="shared" si="0"/>
        <v>10</v>
      </c>
      <c r="I19" s="28"/>
      <c r="J19" s="28"/>
      <c r="K19" s="28"/>
      <c r="L19" s="28">
        <v>10</v>
      </c>
      <c r="M19" s="28"/>
      <c r="N19" s="28"/>
      <c r="O19" s="28"/>
      <c r="P19" s="28"/>
      <c r="Q19" s="29"/>
      <c r="R19" s="35" t="s">
        <v>30</v>
      </c>
      <c r="S19" s="90" t="s">
        <v>104</v>
      </c>
      <c r="T19" s="65" t="s">
        <v>146</v>
      </c>
    </row>
    <row r="20" spans="1:21" s="1" customFormat="1" x14ac:dyDescent="0.25">
      <c r="A20" s="3">
        <v>11</v>
      </c>
      <c r="B20" s="15" t="s">
        <v>118</v>
      </c>
      <c r="C20" s="31">
        <v>4</v>
      </c>
      <c r="D20" s="20">
        <f t="shared" si="1"/>
        <v>0</v>
      </c>
      <c r="E20" s="21">
        <f t="shared" si="2"/>
        <v>2.4</v>
      </c>
      <c r="F20" s="22">
        <f t="shared" si="3"/>
        <v>100</v>
      </c>
      <c r="G20" s="72">
        <v>40</v>
      </c>
      <c r="H20" s="19">
        <f t="shared" si="0"/>
        <v>60</v>
      </c>
      <c r="I20" s="73"/>
      <c r="J20" s="73"/>
      <c r="K20" s="73"/>
      <c r="L20" s="73"/>
      <c r="M20" s="73"/>
      <c r="N20" s="73"/>
      <c r="O20" s="73">
        <v>60</v>
      </c>
      <c r="P20" s="74"/>
      <c r="Q20" s="75" t="s">
        <v>42</v>
      </c>
      <c r="R20" s="88" t="s">
        <v>31</v>
      </c>
      <c r="S20" s="91" t="s">
        <v>67</v>
      </c>
      <c r="T20" s="59" t="s">
        <v>66</v>
      </c>
    </row>
    <row r="21" spans="1:21" s="1" customFormat="1" ht="21" customHeight="1" x14ac:dyDescent="0.2">
      <c r="A21" s="2">
        <v>12</v>
      </c>
      <c r="B21" s="12" t="s">
        <v>105</v>
      </c>
      <c r="C21" s="19">
        <v>2</v>
      </c>
      <c r="D21" s="20">
        <f>(J21+K21+M21+N21)*C21/F21</f>
        <v>0</v>
      </c>
      <c r="E21" s="21">
        <f>(I21-K21+L21-N21+O21)*C21/F21</f>
        <v>1</v>
      </c>
      <c r="F21" s="22">
        <f>G21+H21</f>
        <v>60</v>
      </c>
      <c r="G21" s="22">
        <v>30</v>
      </c>
      <c r="H21" s="19">
        <f t="shared" ref="H21:H32" si="4">I21+L21+O21</f>
        <v>30</v>
      </c>
      <c r="I21" s="23"/>
      <c r="J21" s="23"/>
      <c r="K21" s="23"/>
      <c r="L21" s="23"/>
      <c r="M21" s="23"/>
      <c r="N21" s="23"/>
      <c r="O21" s="23">
        <v>30</v>
      </c>
      <c r="P21" s="23"/>
      <c r="Q21" s="24" t="s">
        <v>42</v>
      </c>
      <c r="R21" s="33" t="s">
        <v>30</v>
      </c>
      <c r="S21" s="89" t="s">
        <v>61</v>
      </c>
      <c r="T21" s="58" t="s">
        <v>163</v>
      </c>
    </row>
    <row r="22" spans="1:21" s="1" customFormat="1" ht="27" customHeight="1" x14ac:dyDescent="0.2">
      <c r="A22" s="41">
        <v>13</v>
      </c>
      <c r="B22" s="42" t="s">
        <v>124</v>
      </c>
      <c r="C22" s="43">
        <v>2</v>
      </c>
      <c r="D22" s="44">
        <f t="shared" ref="D22:D32" si="5">(J22+K22+M22+N22)*C22/F22</f>
        <v>0.16666666666666666</v>
      </c>
      <c r="E22" s="45">
        <f t="shared" ref="E22:E32" si="6">(I22-K22+L22-N22+O22)*C22/F22</f>
        <v>1</v>
      </c>
      <c r="F22" s="46">
        <f t="shared" ref="F22:F32" si="7">G22+H22</f>
        <v>60</v>
      </c>
      <c r="G22" s="47">
        <v>30</v>
      </c>
      <c r="H22" s="48">
        <f t="shared" si="4"/>
        <v>30</v>
      </c>
      <c r="I22" s="49">
        <v>5</v>
      </c>
      <c r="J22" s="49">
        <v>5</v>
      </c>
      <c r="K22" s="49"/>
      <c r="L22" s="49"/>
      <c r="M22" s="49"/>
      <c r="N22" s="49"/>
      <c r="O22" s="49">
        <v>25</v>
      </c>
      <c r="P22" s="49"/>
      <c r="Q22" s="50" t="s">
        <v>78</v>
      </c>
      <c r="R22" s="69" t="s">
        <v>30</v>
      </c>
      <c r="S22" s="90" t="s">
        <v>143</v>
      </c>
      <c r="T22" s="84" t="s">
        <v>145</v>
      </c>
      <c r="U22" s="52"/>
    </row>
    <row r="23" spans="1:21" s="1" customFormat="1" ht="25.5" x14ac:dyDescent="0.2">
      <c r="A23" s="2">
        <v>14</v>
      </c>
      <c r="B23" s="34" t="s">
        <v>191</v>
      </c>
      <c r="C23" s="26">
        <v>2</v>
      </c>
      <c r="D23" s="20">
        <f t="shared" si="5"/>
        <v>0</v>
      </c>
      <c r="E23" s="21">
        <f t="shared" si="6"/>
        <v>1</v>
      </c>
      <c r="F23" s="22">
        <f t="shared" si="7"/>
        <v>60</v>
      </c>
      <c r="G23" s="27">
        <v>30</v>
      </c>
      <c r="H23" s="19">
        <f t="shared" si="4"/>
        <v>30</v>
      </c>
      <c r="I23" s="28"/>
      <c r="J23" s="28"/>
      <c r="K23" s="28"/>
      <c r="L23" s="28">
        <v>30</v>
      </c>
      <c r="M23" s="28"/>
      <c r="N23" s="28"/>
      <c r="O23" s="28"/>
      <c r="P23" s="28"/>
      <c r="Q23" s="29"/>
      <c r="R23" s="33" t="s">
        <v>30</v>
      </c>
      <c r="S23" s="90" t="s">
        <v>107</v>
      </c>
      <c r="T23" s="84" t="s">
        <v>108</v>
      </c>
    </row>
    <row r="24" spans="1:21" s="1" customFormat="1" ht="33.75" x14ac:dyDescent="0.25">
      <c r="A24" s="3">
        <v>15</v>
      </c>
      <c r="B24" s="14" t="s">
        <v>196</v>
      </c>
      <c r="C24" s="26">
        <v>2</v>
      </c>
      <c r="D24" s="20">
        <f t="shared" si="5"/>
        <v>0.5</v>
      </c>
      <c r="E24" s="21">
        <f t="shared" si="6"/>
        <v>1.5</v>
      </c>
      <c r="F24" s="22">
        <f t="shared" si="7"/>
        <v>60</v>
      </c>
      <c r="G24" s="27">
        <v>15</v>
      </c>
      <c r="H24" s="19">
        <f t="shared" si="4"/>
        <v>45</v>
      </c>
      <c r="I24" s="28">
        <v>15</v>
      </c>
      <c r="J24" s="146">
        <v>15</v>
      </c>
      <c r="K24" s="28"/>
      <c r="L24" s="28"/>
      <c r="M24" s="28"/>
      <c r="N24" s="28"/>
      <c r="O24" s="28">
        <v>30</v>
      </c>
      <c r="P24" s="28"/>
      <c r="Q24" s="29" t="s">
        <v>78</v>
      </c>
      <c r="R24" s="35" t="s">
        <v>30</v>
      </c>
      <c r="S24" s="90" t="s">
        <v>83</v>
      </c>
      <c r="T24" s="84" t="s">
        <v>140</v>
      </c>
    </row>
    <row r="25" spans="1:21" s="1" customFormat="1" ht="22.5" x14ac:dyDescent="0.25">
      <c r="A25" s="3">
        <v>16</v>
      </c>
      <c r="B25" s="14" t="s">
        <v>109</v>
      </c>
      <c r="C25" s="26">
        <v>2</v>
      </c>
      <c r="D25" s="20">
        <f t="shared" si="5"/>
        <v>0.3</v>
      </c>
      <c r="E25" s="21">
        <f t="shared" si="6"/>
        <v>1</v>
      </c>
      <c r="F25" s="22">
        <f t="shared" si="7"/>
        <v>60</v>
      </c>
      <c r="G25" s="27">
        <v>30</v>
      </c>
      <c r="H25" s="19">
        <f t="shared" si="4"/>
        <v>30</v>
      </c>
      <c r="I25" s="28">
        <v>9</v>
      </c>
      <c r="J25" s="146">
        <v>9</v>
      </c>
      <c r="K25" s="28"/>
      <c r="L25" s="28">
        <v>15</v>
      </c>
      <c r="M25" s="28"/>
      <c r="N25" s="28"/>
      <c r="O25" s="28">
        <v>6</v>
      </c>
      <c r="P25" s="28"/>
      <c r="Q25" s="29" t="s">
        <v>78</v>
      </c>
      <c r="R25" s="35" t="s">
        <v>30</v>
      </c>
      <c r="S25" s="90" t="s">
        <v>107</v>
      </c>
      <c r="T25" s="84" t="s">
        <v>108</v>
      </c>
    </row>
    <row r="26" spans="1:21" s="1" customFormat="1" ht="25.5" x14ac:dyDescent="0.25">
      <c r="A26" s="2">
        <v>17</v>
      </c>
      <c r="B26" s="14" t="s">
        <v>110</v>
      </c>
      <c r="C26" s="26">
        <v>2</v>
      </c>
      <c r="D26" s="20">
        <f t="shared" si="5"/>
        <v>0.33333333333333331</v>
      </c>
      <c r="E26" s="21">
        <f t="shared" si="6"/>
        <v>0.66666666666666663</v>
      </c>
      <c r="F26" s="22">
        <f t="shared" si="7"/>
        <v>60</v>
      </c>
      <c r="G26" s="27">
        <v>30</v>
      </c>
      <c r="H26" s="19">
        <f t="shared" si="4"/>
        <v>30</v>
      </c>
      <c r="I26" s="28"/>
      <c r="J26" s="60"/>
      <c r="K26" s="28"/>
      <c r="L26" s="28">
        <v>10</v>
      </c>
      <c r="M26" s="28"/>
      <c r="N26" s="106">
        <v>10</v>
      </c>
      <c r="O26" s="28">
        <v>20</v>
      </c>
      <c r="P26" s="28"/>
      <c r="Q26" s="29" t="s">
        <v>78</v>
      </c>
      <c r="R26" s="35" t="s">
        <v>30</v>
      </c>
      <c r="S26" s="90" t="s">
        <v>111</v>
      </c>
      <c r="T26" s="84" t="s">
        <v>112</v>
      </c>
    </row>
    <row r="27" spans="1:21" s="1" customFormat="1" ht="33.75" x14ac:dyDescent="0.25">
      <c r="A27" s="3">
        <v>18</v>
      </c>
      <c r="B27" s="14" t="s">
        <v>113</v>
      </c>
      <c r="C27" s="26">
        <v>4</v>
      </c>
      <c r="D27" s="20">
        <f t="shared" si="5"/>
        <v>0</v>
      </c>
      <c r="E27" s="21">
        <f t="shared" si="6"/>
        <v>1.6666666666666667</v>
      </c>
      <c r="F27" s="22">
        <f t="shared" si="7"/>
        <v>120</v>
      </c>
      <c r="G27" s="27">
        <v>70</v>
      </c>
      <c r="H27" s="19">
        <f t="shared" si="4"/>
        <v>50</v>
      </c>
      <c r="I27" s="28"/>
      <c r="J27" s="60"/>
      <c r="K27" s="28"/>
      <c r="L27" s="28">
        <v>20</v>
      </c>
      <c r="M27" s="28"/>
      <c r="N27" s="28"/>
      <c r="O27" s="28">
        <v>30</v>
      </c>
      <c r="P27" s="28"/>
      <c r="Q27" s="29" t="s">
        <v>42</v>
      </c>
      <c r="R27" s="35" t="s">
        <v>31</v>
      </c>
      <c r="S27" s="90" t="s">
        <v>83</v>
      </c>
      <c r="T27" s="84" t="s">
        <v>141</v>
      </c>
    </row>
    <row r="28" spans="1:21" s="1" customFormat="1" x14ac:dyDescent="0.25">
      <c r="A28" s="2">
        <v>19</v>
      </c>
      <c r="B28" s="14" t="s">
        <v>114</v>
      </c>
      <c r="C28" s="26">
        <v>3</v>
      </c>
      <c r="D28" s="20">
        <f t="shared" si="5"/>
        <v>0.33333333333333331</v>
      </c>
      <c r="E28" s="21">
        <f t="shared" si="6"/>
        <v>0.83333333333333337</v>
      </c>
      <c r="F28" s="22">
        <f t="shared" si="7"/>
        <v>90</v>
      </c>
      <c r="G28" s="27">
        <v>65</v>
      </c>
      <c r="H28" s="19">
        <f t="shared" si="4"/>
        <v>25</v>
      </c>
      <c r="I28" s="28">
        <v>10</v>
      </c>
      <c r="J28" s="146">
        <v>10</v>
      </c>
      <c r="K28" s="28"/>
      <c r="L28" s="28">
        <v>15</v>
      </c>
      <c r="M28" s="28"/>
      <c r="N28" s="28"/>
      <c r="O28" s="28"/>
      <c r="P28" s="28"/>
      <c r="Q28" s="29"/>
      <c r="R28" s="35" t="s">
        <v>31</v>
      </c>
      <c r="S28" s="90" t="s">
        <v>53</v>
      </c>
      <c r="T28" s="84" t="s">
        <v>165</v>
      </c>
    </row>
    <row r="29" spans="1:21" x14ac:dyDescent="0.25">
      <c r="A29" s="3">
        <v>20</v>
      </c>
      <c r="B29" s="15" t="s">
        <v>115</v>
      </c>
      <c r="C29" s="111">
        <v>2</v>
      </c>
      <c r="D29" s="20">
        <f t="shared" si="5"/>
        <v>0.08</v>
      </c>
      <c r="E29" s="21">
        <f t="shared" si="6"/>
        <v>0.8</v>
      </c>
      <c r="F29" s="22">
        <f t="shared" si="7"/>
        <v>50</v>
      </c>
      <c r="G29" s="112">
        <v>30</v>
      </c>
      <c r="H29" s="19">
        <f t="shared" si="4"/>
        <v>20</v>
      </c>
      <c r="I29" s="73">
        <v>2</v>
      </c>
      <c r="J29" s="147">
        <v>2</v>
      </c>
      <c r="K29" s="74"/>
      <c r="L29" s="73">
        <v>18</v>
      </c>
      <c r="M29" s="74"/>
      <c r="N29" s="74"/>
      <c r="O29" s="73"/>
      <c r="P29" s="74"/>
      <c r="Q29" s="75"/>
      <c r="R29" s="35" t="s">
        <v>30</v>
      </c>
      <c r="S29" s="91" t="s">
        <v>83</v>
      </c>
      <c r="T29" s="63" t="s">
        <v>116</v>
      </c>
    </row>
    <row r="30" spans="1:21" x14ac:dyDescent="0.25">
      <c r="A30" s="2">
        <v>21</v>
      </c>
      <c r="B30" s="15" t="s">
        <v>117</v>
      </c>
      <c r="C30" s="31">
        <v>1</v>
      </c>
      <c r="D30" s="20">
        <f t="shared" si="5"/>
        <v>0</v>
      </c>
      <c r="E30" s="21">
        <f t="shared" si="6"/>
        <v>0.5</v>
      </c>
      <c r="F30" s="22">
        <f t="shared" si="7"/>
        <v>30</v>
      </c>
      <c r="G30" s="72">
        <v>15</v>
      </c>
      <c r="H30" s="19">
        <f t="shared" si="4"/>
        <v>15</v>
      </c>
      <c r="I30" s="73"/>
      <c r="J30" s="73"/>
      <c r="K30" s="73"/>
      <c r="L30" s="73">
        <v>15</v>
      </c>
      <c r="M30" s="73"/>
      <c r="N30" s="73"/>
      <c r="O30" s="73"/>
      <c r="P30" s="74"/>
      <c r="Q30" s="75"/>
      <c r="R30" s="35" t="s">
        <v>30</v>
      </c>
      <c r="S30" s="91" t="s">
        <v>89</v>
      </c>
      <c r="T30" s="105" t="s">
        <v>159</v>
      </c>
    </row>
    <row r="31" spans="1:21" x14ac:dyDescent="0.25">
      <c r="A31" s="2">
        <v>22</v>
      </c>
      <c r="B31" s="15" t="s">
        <v>119</v>
      </c>
      <c r="C31" s="31">
        <v>3</v>
      </c>
      <c r="D31" s="20">
        <f t="shared" si="5"/>
        <v>0</v>
      </c>
      <c r="E31" s="21">
        <f t="shared" si="6"/>
        <v>1.8</v>
      </c>
      <c r="F31" s="46">
        <f t="shared" si="7"/>
        <v>75</v>
      </c>
      <c r="G31" s="112">
        <v>30</v>
      </c>
      <c r="H31" s="19">
        <f t="shared" si="4"/>
        <v>45</v>
      </c>
      <c r="I31" s="73"/>
      <c r="J31" s="73"/>
      <c r="K31" s="73"/>
      <c r="L31" s="73">
        <v>45</v>
      </c>
      <c r="M31" s="73"/>
      <c r="N31" s="73"/>
      <c r="O31" s="73"/>
      <c r="P31" s="74"/>
      <c r="Q31" s="76"/>
      <c r="R31" s="35" t="s">
        <v>30</v>
      </c>
      <c r="S31" s="91"/>
      <c r="T31" s="59"/>
    </row>
    <row r="32" spans="1:21" ht="15.75" thickBot="1" x14ac:dyDescent="0.3">
      <c r="A32" s="3">
        <v>23</v>
      </c>
      <c r="B32" s="15" t="s">
        <v>91</v>
      </c>
      <c r="C32" s="31">
        <v>3</v>
      </c>
      <c r="D32" s="20">
        <f t="shared" si="5"/>
        <v>0</v>
      </c>
      <c r="E32" s="21">
        <f t="shared" si="6"/>
        <v>2.5</v>
      </c>
      <c r="F32" s="22">
        <f t="shared" si="7"/>
        <v>90</v>
      </c>
      <c r="G32" s="72">
        <v>15</v>
      </c>
      <c r="H32" s="19">
        <f t="shared" si="4"/>
        <v>75</v>
      </c>
      <c r="I32" s="73"/>
      <c r="J32" s="73"/>
      <c r="K32" s="73"/>
      <c r="L32" s="73"/>
      <c r="M32" s="73"/>
      <c r="N32" s="73"/>
      <c r="O32" s="73">
        <v>75</v>
      </c>
      <c r="P32" s="74"/>
      <c r="Q32" s="76"/>
      <c r="R32" s="35" t="s">
        <v>30</v>
      </c>
      <c r="S32" s="91" t="s">
        <v>51</v>
      </c>
      <c r="T32" s="59" t="s">
        <v>52</v>
      </c>
    </row>
    <row r="33" spans="1:20" ht="24" customHeight="1" thickBot="1" x14ac:dyDescent="0.3">
      <c r="A33" s="207" t="s">
        <v>158</v>
      </c>
      <c r="B33" s="208"/>
      <c r="C33" s="10">
        <f t="shared" ref="C33:P33" si="8">SUM(C11:C32)</f>
        <v>60</v>
      </c>
      <c r="D33" s="67">
        <f t="shared" si="8"/>
        <v>5.879999999999999</v>
      </c>
      <c r="E33" s="67">
        <f t="shared" si="8"/>
        <v>31.466666666666669</v>
      </c>
      <c r="F33" s="10">
        <f t="shared" si="8"/>
        <v>1720</v>
      </c>
      <c r="G33" s="10">
        <f t="shared" si="8"/>
        <v>775</v>
      </c>
      <c r="H33" s="10">
        <f t="shared" si="8"/>
        <v>945</v>
      </c>
      <c r="I33" s="10">
        <f t="shared" si="8"/>
        <v>142</v>
      </c>
      <c r="J33" s="10">
        <f t="shared" si="8"/>
        <v>127</v>
      </c>
      <c r="K33" s="10">
        <f t="shared" si="8"/>
        <v>15</v>
      </c>
      <c r="L33" s="10">
        <f t="shared" si="8"/>
        <v>283</v>
      </c>
      <c r="M33" s="10">
        <f t="shared" si="8"/>
        <v>0</v>
      </c>
      <c r="N33" s="10">
        <f t="shared" si="8"/>
        <v>25</v>
      </c>
      <c r="O33" s="10">
        <f t="shared" si="8"/>
        <v>520</v>
      </c>
      <c r="P33" s="10">
        <f t="shared" si="8"/>
        <v>0</v>
      </c>
      <c r="Q33" s="5"/>
      <c r="R33" s="36"/>
      <c r="S33" s="16" t="s">
        <v>13</v>
      </c>
      <c r="T33" s="17" t="s">
        <v>13</v>
      </c>
    </row>
  </sheetData>
  <mergeCells count="42">
    <mergeCell ref="A33:B33"/>
    <mergeCell ref="I7:K7"/>
    <mergeCell ref="L7:N7"/>
    <mergeCell ref="O7:Q7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V32"/>
  <sheetViews>
    <sheetView tabSelected="1" topLeftCell="A13" zoomScaleNormal="100" workbookViewId="0">
      <selection activeCell="S9" sqref="S1:T104857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1" customWidth="1"/>
    <col min="17" max="17" width="10.7109375" customWidth="1"/>
    <col min="18" max="18" width="18.28515625" style="37" customWidth="1"/>
    <col min="19" max="19" width="23.7109375" style="57" hidden="1" customWidth="1"/>
    <col min="20" max="20" width="23.85546875" style="57" hidden="1" customWidth="1"/>
    <col min="21" max="21" width="18.28515625" customWidth="1"/>
  </cols>
  <sheetData>
    <row r="1" spans="1:20" ht="20.25" thickTop="1" thickBot="1" x14ac:dyDescent="0.35">
      <c r="A1" s="161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3"/>
    </row>
    <row r="2" spans="1:20" ht="18.75" x14ac:dyDescent="0.3">
      <c r="A2" s="164" t="s">
        <v>33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6"/>
    </row>
    <row r="3" spans="1:20" ht="19.5" thickBot="1" x14ac:dyDescent="0.35">
      <c r="A3" s="150" t="s">
        <v>28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1:20" x14ac:dyDescent="0.25">
      <c r="A4" s="153" t="s">
        <v>120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 t="s">
        <v>154</v>
      </c>
      <c r="M4" s="154"/>
      <c r="N4" s="154"/>
      <c r="O4" s="154"/>
      <c r="P4" s="154"/>
      <c r="Q4" s="154"/>
      <c r="R4" s="226" t="s">
        <v>194</v>
      </c>
      <c r="S4" s="227"/>
      <c r="T4" s="228"/>
    </row>
    <row r="5" spans="1:20" ht="15.75" thickBot="1" x14ac:dyDescent="0.3">
      <c r="A5" s="167" t="s">
        <v>175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29</v>
      </c>
      <c r="M5" s="158"/>
      <c r="N5" s="158"/>
      <c r="O5" s="158"/>
      <c r="P5" s="158"/>
      <c r="Q5" s="158"/>
      <c r="R5" s="155" t="s">
        <v>34</v>
      </c>
      <c r="S5" s="156"/>
      <c r="T5" s="157"/>
    </row>
    <row r="6" spans="1:20" x14ac:dyDescent="0.25">
      <c r="A6" s="171" t="s">
        <v>14</v>
      </c>
      <c r="B6" s="174" t="s">
        <v>12</v>
      </c>
      <c r="C6" s="195" t="s">
        <v>4</v>
      </c>
      <c r="D6" s="196"/>
      <c r="E6" s="197"/>
      <c r="F6" s="177" t="s">
        <v>19</v>
      </c>
      <c r="G6" s="177" t="s">
        <v>15</v>
      </c>
      <c r="H6" s="192" t="s">
        <v>18</v>
      </c>
      <c r="I6" s="193"/>
      <c r="J6" s="193"/>
      <c r="K6" s="193"/>
      <c r="L6" s="193"/>
      <c r="M6" s="193"/>
      <c r="N6" s="193"/>
      <c r="O6" s="193"/>
      <c r="P6" s="193"/>
      <c r="Q6" s="194"/>
      <c r="R6" s="180" t="s">
        <v>5</v>
      </c>
      <c r="S6" s="183" t="s">
        <v>32</v>
      </c>
      <c r="T6" s="232" t="s">
        <v>6</v>
      </c>
    </row>
    <row r="7" spans="1:20" x14ac:dyDescent="0.25">
      <c r="A7" s="172"/>
      <c r="B7" s="175"/>
      <c r="C7" s="205" t="s">
        <v>4</v>
      </c>
      <c r="D7" s="200" t="s">
        <v>24</v>
      </c>
      <c r="E7" s="198" t="s">
        <v>20</v>
      </c>
      <c r="F7" s="178"/>
      <c r="G7" s="178"/>
      <c r="H7" s="190" t="s">
        <v>17</v>
      </c>
      <c r="I7" s="202" t="s">
        <v>1</v>
      </c>
      <c r="J7" s="202"/>
      <c r="K7" s="202"/>
      <c r="L7" s="187" t="s">
        <v>2</v>
      </c>
      <c r="M7" s="188"/>
      <c r="N7" s="189"/>
      <c r="O7" s="203" t="s">
        <v>3</v>
      </c>
      <c r="P7" s="203"/>
      <c r="Q7" s="204"/>
      <c r="R7" s="181"/>
      <c r="S7" s="184"/>
      <c r="T7" s="233"/>
    </row>
    <row r="8" spans="1:20" s="1" customFormat="1" ht="57.6" customHeight="1" thickBot="1" x14ac:dyDescent="0.3">
      <c r="A8" s="173"/>
      <c r="B8" s="176"/>
      <c r="C8" s="206"/>
      <c r="D8" s="201"/>
      <c r="E8" s="199"/>
      <c r="F8" s="179"/>
      <c r="G8" s="179"/>
      <c r="H8" s="191"/>
      <c r="I8" s="8" t="s">
        <v>9</v>
      </c>
      <c r="J8" s="8" t="s">
        <v>23</v>
      </c>
      <c r="K8" s="9" t="s">
        <v>7</v>
      </c>
      <c r="L8" s="8" t="s">
        <v>10</v>
      </c>
      <c r="M8" s="8" t="s">
        <v>23</v>
      </c>
      <c r="N8" s="8" t="s">
        <v>7</v>
      </c>
      <c r="O8" s="8" t="s">
        <v>11</v>
      </c>
      <c r="P8" s="9" t="s">
        <v>16</v>
      </c>
      <c r="Q8" s="6" t="s">
        <v>8</v>
      </c>
      <c r="R8" s="182"/>
      <c r="S8" s="185"/>
      <c r="T8" s="234"/>
    </row>
    <row r="9" spans="1:20" s="7" customFormat="1" ht="12" x14ac:dyDescent="0.25">
      <c r="A9" s="222">
        <v>1</v>
      </c>
      <c r="B9" s="224">
        <v>2</v>
      </c>
      <c r="C9" s="159">
        <v>3</v>
      </c>
      <c r="D9" s="97">
        <v>4</v>
      </c>
      <c r="E9" s="98">
        <v>5</v>
      </c>
      <c r="F9" s="99">
        <v>6</v>
      </c>
      <c r="G9" s="212">
        <v>7</v>
      </c>
      <c r="H9" s="100">
        <v>8</v>
      </c>
      <c r="I9" s="210">
        <v>9</v>
      </c>
      <c r="J9" s="220">
        <v>10</v>
      </c>
      <c r="K9" s="210">
        <v>11</v>
      </c>
      <c r="L9" s="210">
        <v>12</v>
      </c>
      <c r="M9" s="220">
        <v>13</v>
      </c>
      <c r="N9" s="210">
        <v>14</v>
      </c>
      <c r="O9" s="210">
        <v>15</v>
      </c>
      <c r="P9" s="210">
        <v>16</v>
      </c>
      <c r="Q9" s="214">
        <v>17</v>
      </c>
      <c r="R9" s="239">
        <v>18</v>
      </c>
      <c r="S9" s="218">
        <v>19</v>
      </c>
      <c r="T9" s="237">
        <v>20</v>
      </c>
    </row>
    <row r="10" spans="1:20" s="1" customFormat="1" ht="45.75" thickBot="1" x14ac:dyDescent="0.3">
      <c r="A10" s="223"/>
      <c r="B10" s="225"/>
      <c r="C10" s="160"/>
      <c r="D10" s="101" t="s">
        <v>25</v>
      </c>
      <c r="E10" s="102" t="s">
        <v>27</v>
      </c>
      <c r="F10" s="103" t="s">
        <v>22</v>
      </c>
      <c r="G10" s="213"/>
      <c r="H10" s="104" t="s">
        <v>26</v>
      </c>
      <c r="I10" s="211"/>
      <c r="J10" s="221"/>
      <c r="K10" s="211"/>
      <c r="L10" s="211"/>
      <c r="M10" s="221"/>
      <c r="N10" s="211"/>
      <c r="O10" s="211"/>
      <c r="P10" s="211"/>
      <c r="Q10" s="215"/>
      <c r="R10" s="240"/>
      <c r="S10" s="219"/>
      <c r="T10" s="238"/>
    </row>
    <row r="11" spans="1:20" s="1" customFormat="1" ht="33.75" x14ac:dyDescent="0.2">
      <c r="A11" s="2">
        <v>1</v>
      </c>
      <c r="B11" s="12" t="s">
        <v>121</v>
      </c>
      <c r="C11" s="19">
        <v>1</v>
      </c>
      <c r="D11" s="20">
        <f>(J11+K11+M11+N11)*C11/F11</f>
        <v>0.16666666666666666</v>
      </c>
      <c r="E11" s="21">
        <f>(I11-K11+L11-N11+O11)*C11/F11</f>
        <v>0.5</v>
      </c>
      <c r="F11" s="22">
        <f>G11+H11</f>
        <v>30</v>
      </c>
      <c r="G11" s="22">
        <v>15</v>
      </c>
      <c r="H11" s="19">
        <f t="shared" ref="H11:H23" si="0">I11+L11+O11</f>
        <v>15</v>
      </c>
      <c r="I11" s="23">
        <v>5</v>
      </c>
      <c r="J11" s="148">
        <v>5</v>
      </c>
      <c r="K11" s="23"/>
      <c r="L11" s="23"/>
      <c r="M11" s="23"/>
      <c r="N11" s="23"/>
      <c r="O11" s="23">
        <v>10</v>
      </c>
      <c r="P11" s="23"/>
      <c r="Q11" s="24" t="s">
        <v>42</v>
      </c>
      <c r="R11" s="25" t="s">
        <v>30</v>
      </c>
      <c r="S11" s="89" t="s">
        <v>122</v>
      </c>
      <c r="T11" s="58" t="s">
        <v>123</v>
      </c>
    </row>
    <row r="12" spans="1:20" s="1" customFormat="1" ht="33.75" x14ac:dyDescent="0.2">
      <c r="A12" s="41">
        <v>2</v>
      </c>
      <c r="B12" s="42" t="s">
        <v>106</v>
      </c>
      <c r="C12" s="43">
        <v>3</v>
      </c>
      <c r="D12" s="44">
        <f t="shared" ref="D12" si="1">(J12+K12+M12+N12)*C12/F12</f>
        <v>0.24</v>
      </c>
      <c r="E12" s="45">
        <f t="shared" ref="E12" si="2">(I12-K12+L12-N12+O12)*C12/F12</f>
        <v>1.2</v>
      </c>
      <c r="F12" s="46">
        <f t="shared" ref="F12" si="3">G12+H12</f>
        <v>75</v>
      </c>
      <c r="G12" s="47">
        <v>45</v>
      </c>
      <c r="H12" s="48">
        <f t="shared" si="0"/>
        <v>30</v>
      </c>
      <c r="I12" s="49">
        <v>6</v>
      </c>
      <c r="J12" s="49">
        <v>6</v>
      </c>
      <c r="K12" s="49"/>
      <c r="L12" s="49">
        <v>6</v>
      </c>
      <c r="M12" s="49"/>
      <c r="N12" s="49"/>
      <c r="O12" s="49">
        <v>18</v>
      </c>
      <c r="P12" s="49"/>
      <c r="Q12" s="50" t="s">
        <v>21</v>
      </c>
      <c r="R12" s="51" t="s">
        <v>30</v>
      </c>
      <c r="S12" s="90" t="s">
        <v>79</v>
      </c>
      <c r="T12" s="62" t="s">
        <v>80</v>
      </c>
    </row>
    <row r="13" spans="1:20" s="1" customFormat="1" ht="33.75" x14ac:dyDescent="0.2">
      <c r="A13" s="2">
        <v>3</v>
      </c>
      <c r="B13" s="13" t="s">
        <v>98</v>
      </c>
      <c r="C13" s="43">
        <v>4</v>
      </c>
      <c r="D13" s="20">
        <f t="shared" ref="D13:D23" si="4">(J13+K13+M13+N13)*C13/F13</f>
        <v>0.4</v>
      </c>
      <c r="E13" s="21">
        <f t="shared" ref="E13:E23" si="5">(I13-K13+L13-N13+O13)*C13/F13</f>
        <v>1.2</v>
      </c>
      <c r="F13" s="22">
        <f t="shared" ref="F13:F23" si="6">G13+H13</f>
        <v>100</v>
      </c>
      <c r="G13" s="47">
        <v>70</v>
      </c>
      <c r="H13" s="19">
        <f t="shared" si="0"/>
        <v>30</v>
      </c>
      <c r="I13" s="28">
        <v>10</v>
      </c>
      <c r="J13" s="146">
        <v>10</v>
      </c>
      <c r="K13" s="28"/>
      <c r="L13" s="28"/>
      <c r="M13" s="28"/>
      <c r="N13" s="28"/>
      <c r="O13" s="28">
        <v>20</v>
      </c>
      <c r="P13" s="28"/>
      <c r="Q13" s="29" t="s">
        <v>78</v>
      </c>
      <c r="R13" s="38" t="s">
        <v>31</v>
      </c>
      <c r="S13" s="90" t="s">
        <v>83</v>
      </c>
      <c r="T13" s="62" t="s">
        <v>142</v>
      </c>
    </row>
    <row r="14" spans="1:20" s="1" customFormat="1" ht="22.5" x14ac:dyDescent="0.25">
      <c r="A14" s="3">
        <v>4</v>
      </c>
      <c r="B14" s="14" t="s">
        <v>125</v>
      </c>
      <c r="C14" s="26">
        <v>3</v>
      </c>
      <c r="D14" s="20">
        <f t="shared" si="4"/>
        <v>0.5</v>
      </c>
      <c r="E14" s="21">
        <f t="shared" si="5"/>
        <v>0.6333333333333333</v>
      </c>
      <c r="F14" s="22">
        <f t="shared" si="6"/>
        <v>90</v>
      </c>
      <c r="G14" s="27">
        <v>60</v>
      </c>
      <c r="H14" s="19">
        <f t="shared" si="0"/>
        <v>30</v>
      </c>
      <c r="I14" s="28">
        <v>4</v>
      </c>
      <c r="J14" s="106">
        <v>4</v>
      </c>
      <c r="K14" s="28"/>
      <c r="L14" s="28">
        <v>11</v>
      </c>
      <c r="M14" s="28"/>
      <c r="N14" s="106">
        <v>11</v>
      </c>
      <c r="O14" s="28">
        <v>15</v>
      </c>
      <c r="P14" s="28"/>
      <c r="Q14" s="29" t="s">
        <v>42</v>
      </c>
      <c r="R14" s="39" t="s">
        <v>30</v>
      </c>
      <c r="S14" s="90" t="s">
        <v>111</v>
      </c>
      <c r="T14" s="62" t="s">
        <v>112</v>
      </c>
    </row>
    <row r="15" spans="1:20" s="1" customFormat="1" ht="25.5" x14ac:dyDescent="0.25">
      <c r="A15" s="2">
        <v>5</v>
      </c>
      <c r="B15" s="14" t="s">
        <v>126</v>
      </c>
      <c r="C15" s="43">
        <v>4</v>
      </c>
      <c r="D15" s="20">
        <f t="shared" si="4"/>
        <v>0</v>
      </c>
      <c r="E15" s="21">
        <f t="shared" si="5"/>
        <v>1.8</v>
      </c>
      <c r="F15" s="22">
        <f t="shared" si="6"/>
        <v>100</v>
      </c>
      <c r="G15" s="47">
        <v>55</v>
      </c>
      <c r="H15" s="19">
        <f t="shared" si="0"/>
        <v>45</v>
      </c>
      <c r="I15" s="28"/>
      <c r="J15" s="28"/>
      <c r="K15" s="28"/>
      <c r="L15" s="28">
        <v>10</v>
      </c>
      <c r="M15" s="28"/>
      <c r="N15" s="28"/>
      <c r="O15" s="28">
        <v>35</v>
      </c>
      <c r="P15" s="28"/>
      <c r="Q15" s="29" t="s">
        <v>78</v>
      </c>
      <c r="R15" s="30" t="s">
        <v>31</v>
      </c>
      <c r="S15" s="90" t="s">
        <v>144</v>
      </c>
      <c r="T15" s="66" t="s">
        <v>167</v>
      </c>
    </row>
    <row r="16" spans="1:20" s="1" customFormat="1" ht="33.75" x14ac:dyDescent="0.25">
      <c r="A16" s="3">
        <v>6</v>
      </c>
      <c r="B16" s="14" t="s">
        <v>127</v>
      </c>
      <c r="C16" s="26">
        <v>3</v>
      </c>
      <c r="D16" s="20">
        <f t="shared" si="4"/>
        <v>0.2</v>
      </c>
      <c r="E16" s="21">
        <f t="shared" si="5"/>
        <v>1</v>
      </c>
      <c r="F16" s="22">
        <f t="shared" si="6"/>
        <v>90</v>
      </c>
      <c r="G16" s="27">
        <v>60</v>
      </c>
      <c r="H16" s="19">
        <f t="shared" si="0"/>
        <v>30</v>
      </c>
      <c r="I16" s="28">
        <v>6</v>
      </c>
      <c r="J16" s="28">
        <v>6</v>
      </c>
      <c r="K16" s="28"/>
      <c r="L16" s="28">
        <v>12</v>
      </c>
      <c r="M16" s="28"/>
      <c r="N16" s="28"/>
      <c r="O16" s="28">
        <v>12</v>
      </c>
      <c r="P16" s="28"/>
      <c r="Q16" s="29" t="s">
        <v>21</v>
      </c>
      <c r="R16" s="30" t="s">
        <v>30</v>
      </c>
      <c r="S16" s="90" t="s">
        <v>79</v>
      </c>
      <c r="T16" s="62" t="s">
        <v>138</v>
      </c>
    </row>
    <row r="17" spans="1:48" s="1" customFormat="1" ht="38.25" x14ac:dyDescent="0.25">
      <c r="A17" s="2">
        <v>7</v>
      </c>
      <c r="B17" s="14" t="s">
        <v>193</v>
      </c>
      <c r="C17" s="26">
        <v>3</v>
      </c>
      <c r="D17" s="20">
        <f t="shared" si="4"/>
        <v>0</v>
      </c>
      <c r="E17" s="21">
        <f t="shared" si="5"/>
        <v>0.83333333333333337</v>
      </c>
      <c r="F17" s="22">
        <f t="shared" si="6"/>
        <v>90</v>
      </c>
      <c r="G17" s="27">
        <v>65</v>
      </c>
      <c r="H17" s="19">
        <f t="shared" si="0"/>
        <v>25</v>
      </c>
      <c r="I17" s="28"/>
      <c r="J17" s="28"/>
      <c r="K17" s="28"/>
      <c r="L17" s="28"/>
      <c r="M17" s="28"/>
      <c r="N17" s="28"/>
      <c r="O17" s="28">
        <v>25</v>
      </c>
      <c r="P17" s="28"/>
      <c r="Q17" s="29" t="s">
        <v>42</v>
      </c>
      <c r="R17" s="30" t="s">
        <v>30</v>
      </c>
      <c r="S17" s="90" t="s">
        <v>111</v>
      </c>
      <c r="T17" s="62" t="s">
        <v>112</v>
      </c>
    </row>
    <row r="18" spans="1:48" s="1" customFormat="1" ht="33.75" x14ac:dyDescent="0.25">
      <c r="A18" s="3">
        <v>8</v>
      </c>
      <c r="B18" s="14" t="s">
        <v>128</v>
      </c>
      <c r="C18" s="43">
        <v>3</v>
      </c>
      <c r="D18" s="20">
        <f t="shared" si="4"/>
        <v>0</v>
      </c>
      <c r="E18" s="21">
        <f t="shared" si="5"/>
        <v>0.6</v>
      </c>
      <c r="F18" s="22">
        <f t="shared" si="6"/>
        <v>75</v>
      </c>
      <c r="G18" s="47">
        <v>60</v>
      </c>
      <c r="H18" s="19">
        <f t="shared" si="0"/>
        <v>15</v>
      </c>
      <c r="I18" s="28"/>
      <c r="J18" s="28"/>
      <c r="K18" s="28"/>
      <c r="L18" s="28">
        <v>8</v>
      </c>
      <c r="M18" s="28"/>
      <c r="N18" s="28"/>
      <c r="O18" s="28">
        <v>7</v>
      </c>
      <c r="P18" s="28"/>
      <c r="Q18" s="29" t="s">
        <v>21</v>
      </c>
      <c r="R18" s="30" t="s">
        <v>30</v>
      </c>
      <c r="S18" s="90" t="s">
        <v>107</v>
      </c>
      <c r="T18" s="62" t="s">
        <v>108</v>
      </c>
    </row>
    <row r="19" spans="1:48" s="1" customFormat="1" ht="38.25" x14ac:dyDescent="0.25">
      <c r="A19" s="2">
        <v>9</v>
      </c>
      <c r="B19" s="40" t="s">
        <v>192</v>
      </c>
      <c r="C19" s="26">
        <v>4</v>
      </c>
      <c r="D19" s="20">
        <f t="shared" si="4"/>
        <v>0.5</v>
      </c>
      <c r="E19" s="21">
        <f t="shared" si="5"/>
        <v>1.5</v>
      </c>
      <c r="F19" s="22">
        <f t="shared" si="6"/>
        <v>120</v>
      </c>
      <c r="G19" s="27">
        <v>75</v>
      </c>
      <c r="H19" s="19">
        <f t="shared" si="0"/>
        <v>45</v>
      </c>
      <c r="I19" s="28">
        <v>15</v>
      </c>
      <c r="J19" s="28">
        <v>15</v>
      </c>
      <c r="K19" s="28"/>
      <c r="L19" s="28">
        <v>30</v>
      </c>
      <c r="M19" s="28"/>
      <c r="N19" s="28"/>
      <c r="O19" s="28"/>
      <c r="P19" s="28"/>
      <c r="Q19" s="29"/>
      <c r="R19" s="30" t="s">
        <v>30</v>
      </c>
      <c r="S19" s="94" t="s">
        <v>129</v>
      </c>
      <c r="T19" s="64" t="s">
        <v>130</v>
      </c>
    </row>
    <row r="20" spans="1:48" x14ac:dyDescent="0.25">
      <c r="A20" s="3">
        <v>10</v>
      </c>
      <c r="B20" s="15" t="s">
        <v>131</v>
      </c>
      <c r="C20" s="71">
        <v>3</v>
      </c>
      <c r="D20" s="20">
        <f t="shared" si="4"/>
        <v>0.2</v>
      </c>
      <c r="E20" s="21">
        <f t="shared" si="5"/>
        <v>0.73333333333333328</v>
      </c>
      <c r="F20" s="22">
        <f t="shared" si="6"/>
        <v>90</v>
      </c>
      <c r="G20" s="72">
        <v>68</v>
      </c>
      <c r="H20" s="19">
        <f t="shared" si="0"/>
        <v>22</v>
      </c>
      <c r="I20" s="73">
        <v>6</v>
      </c>
      <c r="J20" s="73">
        <v>6</v>
      </c>
      <c r="K20" s="74"/>
      <c r="L20" s="73"/>
      <c r="M20" s="74"/>
      <c r="N20" s="74"/>
      <c r="O20" s="73">
        <v>16</v>
      </c>
      <c r="P20" s="74"/>
      <c r="Q20" s="75" t="s">
        <v>21</v>
      </c>
      <c r="R20" s="30" t="s">
        <v>31</v>
      </c>
      <c r="S20" s="91" t="s">
        <v>132</v>
      </c>
      <c r="T20" s="59" t="s">
        <v>133</v>
      </c>
    </row>
    <row r="21" spans="1:48" ht="33.75" x14ac:dyDescent="0.25">
      <c r="A21" s="2">
        <v>11</v>
      </c>
      <c r="B21" s="15" t="s">
        <v>152</v>
      </c>
      <c r="C21" s="71">
        <v>2</v>
      </c>
      <c r="D21" s="20">
        <f t="shared" si="4"/>
        <v>0.33333333333333331</v>
      </c>
      <c r="E21" s="21">
        <f t="shared" si="5"/>
        <v>1</v>
      </c>
      <c r="F21" s="22">
        <f t="shared" si="6"/>
        <v>60</v>
      </c>
      <c r="G21" s="72">
        <v>30</v>
      </c>
      <c r="H21" s="19">
        <f t="shared" si="0"/>
        <v>30</v>
      </c>
      <c r="I21" s="73">
        <v>10</v>
      </c>
      <c r="J21" s="73">
        <v>10</v>
      </c>
      <c r="K21" s="73"/>
      <c r="L21" s="73">
        <v>20</v>
      </c>
      <c r="M21" s="73"/>
      <c r="N21" s="73"/>
      <c r="O21" s="73"/>
      <c r="P21" s="74"/>
      <c r="Q21" s="75"/>
      <c r="R21" s="30" t="s">
        <v>30</v>
      </c>
      <c r="S21" s="96" t="s">
        <v>83</v>
      </c>
      <c r="T21" s="59" t="s">
        <v>160</v>
      </c>
      <c r="U21" s="70"/>
    </row>
    <row r="22" spans="1:48" x14ac:dyDescent="0.25">
      <c r="A22" s="3">
        <v>12</v>
      </c>
      <c r="B22" s="15" t="s">
        <v>134</v>
      </c>
      <c r="C22" s="71">
        <v>2</v>
      </c>
      <c r="D22" s="20">
        <f t="shared" si="4"/>
        <v>0</v>
      </c>
      <c r="E22" s="21">
        <f t="shared" si="5"/>
        <v>0.66666666666666663</v>
      </c>
      <c r="F22" s="22">
        <f t="shared" si="6"/>
        <v>60</v>
      </c>
      <c r="G22" s="72">
        <v>40</v>
      </c>
      <c r="H22" s="19">
        <f t="shared" si="0"/>
        <v>20</v>
      </c>
      <c r="I22" s="73"/>
      <c r="J22" s="73"/>
      <c r="K22" s="73"/>
      <c r="L22" s="73">
        <v>20</v>
      </c>
      <c r="M22" s="73"/>
      <c r="N22" s="73"/>
      <c r="O22" s="73"/>
      <c r="P22" s="74"/>
      <c r="Q22" s="75"/>
      <c r="R22" s="30" t="s">
        <v>30</v>
      </c>
      <c r="S22" s="91" t="s">
        <v>57</v>
      </c>
      <c r="T22" s="59" t="s">
        <v>58</v>
      </c>
    </row>
    <row r="23" spans="1:48" x14ac:dyDescent="0.25">
      <c r="A23" s="2">
        <v>13</v>
      </c>
      <c r="B23" s="15" t="s">
        <v>90</v>
      </c>
      <c r="C23" s="71">
        <v>2</v>
      </c>
      <c r="D23" s="20">
        <f t="shared" si="4"/>
        <v>0</v>
      </c>
      <c r="E23" s="21">
        <f t="shared" si="5"/>
        <v>1.2</v>
      </c>
      <c r="F23" s="46">
        <f t="shared" si="6"/>
        <v>50</v>
      </c>
      <c r="G23" s="112">
        <v>20</v>
      </c>
      <c r="H23" s="19">
        <f t="shared" si="0"/>
        <v>30</v>
      </c>
      <c r="I23" s="73"/>
      <c r="J23" s="73"/>
      <c r="K23" s="73"/>
      <c r="L23" s="73">
        <v>30</v>
      </c>
      <c r="M23" s="73"/>
      <c r="N23" s="73"/>
      <c r="O23" s="73"/>
      <c r="P23" s="74"/>
      <c r="Q23" s="76"/>
      <c r="R23" s="30" t="s">
        <v>30</v>
      </c>
      <c r="S23" s="91"/>
      <c r="T23" s="59"/>
    </row>
    <row r="24" spans="1:48" s="1" customFormat="1" x14ac:dyDescent="0.2">
      <c r="A24" s="2">
        <v>14</v>
      </c>
      <c r="B24" s="12" t="s">
        <v>135</v>
      </c>
      <c r="C24" s="19">
        <v>18</v>
      </c>
      <c r="D24" s="20">
        <f>(J24+K24+M24+N24)*C24/F24</f>
        <v>0</v>
      </c>
      <c r="E24" s="21">
        <f>(I24-K24+L24-N24+O24)*C24/F24</f>
        <v>15.166666666666666</v>
      </c>
      <c r="F24" s="22">
        <f>G24+H24</f>
        <v>540</v>
      </c>
      <c r="G24" s="22">
        <v>85</v>
      </c>
      <c r="H24" s="19">
        <f t="shared" ref="H24" si="7">I24+L24+O24</f>
        <v>455</v>
      </c>
      <c r="I24" s="23"/>
      <c r="J24" s="23"/>
      <c r="K24" s="23"/>
      <c r="L24" s="23"/>
      <c r="M24" s="23"/>
      <c r="N24" s="23"/>
      <c r="O24" s="23">
        <v>455</v>
      </c>
      <c r="P24" s="23"/>
      <c r="Q24" s="24"/>
      <c r="R24" s="25" t="s">
        <v>30</v>
      </c>
      <c r="S24" s="93" t="s">
        <v>51</v>
      </c>
      <c r="T24" s="149" t="s">
        <v>178</v>
      </c>
    </row>
    <row r="25" spans="1:48" s="107" customFormat="1" ht="33.75" customHeight="1" thickBot="1" x14ac:dyDescent="0.25">
      <c r="A25" s="77">
        <v>15</v>
      </c>
      <c r="B25" s="113" t="s">
        <v>166</v>
      </c>
      <c r="C25" s="78">
        <v>5</v>
      </c>
      <c r="D25" s="108">
        <f>(J25+K25+M25+N25)*C25/F25</f>
        <v>0</v>
      </c>
      <c r="E25" s="21">
        <f>(I25-K25+L25-N25+O25)*C25/F25</f>
        <v>0</v>
      </c>
      <c r="F25" s="22">
        <f>G25+H25</f>
        <v>125</v>
      </c>
      <c r="G25" s="81">
        <v>125</v>
      </c>
      <c r="H25" s="78"/>
      <c r="I25" s="114"/>
      <c r="J25" s="114"/>
      <c r="K25" s="114"/>
      <c r="L25" s="114"/>
      <c r="M25" s="114"/>
      <c r="N25" s="114"/>
      <c r="O25" s="114"/>
      <c r="P25" s="114"/>
      <c r="Q25" s="115"/>
      <c r="R25" s="116" t="s">
        <v>31</v>
      </c>
      <c r="S25" s="117"/>
      <c r="T25" s="118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</row>
    <row r="26" spans="1:48" ht="24" customHeight="1" thickBot="1" x14ac:dyDescent="0.3">
      <c r="A26" s="207" t="s">
        <v>153</v>
      </c>
      <c r="B26" s="208"/>
      <c r="C26" s="10">
        <f>SUM(C11:C25)</f>
        <v>60</v>
      </c>
      <c r="D26" s="10">
        <f t="shared" ref="D26:P26" si="8">SUM(D11:D25)</f>
        <v>2.5400000000000005</v>
      </c>
      <c r="E26" s="67">
        <f>SUM(E11:E25)</f>
        <v>28.033333333333331</v>
      </c>
      <c r="F26" s="10">
        <f t="shared" si="8"/>
        <v>1695</v>
      </c>
      <c r="G26" s="10">
        <f t="shared" si="8"/>
        <v>873</v>
      </c>
      <c r="H26" s="10">
        <f t="shared" si="8"/>
        <v>822</v>
      </c>
      <c r="I26" s="10">
        <f t="shared" si="8"/>
        <v>62</v>
      </c>
      <c r="J26" s="10">
        <f t="shared" si="8"/>
        <v>62</v>
      </c>
      <c r="K26" s="10">
        <f t="shared" si="8"/>
        <v>0</v>
      </c>
      <c r="L26" s="10">
        <f t="shared" si="8"/>
        <v>147</v>
      </c>
      <c r="M26" s="10">
        <f t="shared" si="8"/>
        <v>0</v>
      </c>
      <c r="N26" s="10">
        <f t="shared" si="8"/>
        <v>11</v>
      </c>
      <c r="O26" s="10">
        <f t="shared" si="8"/>
        <v>613</v>
      </c>
      <c r="P26" s="10">
        <f t="shared" si="8"/>
        <v>0</v>
      </c>
      <c r="Q26" s="5"/>
      <c r="R26" s="36"/>
      <c r="S26" s="16" t="s">
        <v>13</v>
      </c>
      <c r="T26" s="17" t="s">
        <v>13</v>
      </c>
    </row>
    <row r="32" spans="1:48" x14ac:dyDescent="0.25"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</row>
  </sheetData>
  <mergeCells count="42">
    <mergeCell ref="A26:B26"/>
    <mergeCell ref="I7:K7"/>
    <mergeCell ref="L7:N7"/>
    <mergeCell ref="O7:Q7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1 rok</vt:lpstr>
      <vt:lpstr>2 rok</vt:lpstr>
      <vt:lpstr>3 rok</vt:lpstr>
      <vt:lpstr>'1 rok'!Tytuły_wydruku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2026-05-14T07:04:10Z</dcterms:modified>
</cp:coreProperties>
</file>